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natha\OneDrive\Documents\Educ Nat\textes persos\statistiques\Excel\Exemples\Exemples internet\"/>
    </mc:Choice>
  </mc:AlternateContent>
  <xr:revisionPtr revIDLastSave="0" documentId="13_ncr:1_{BB8EAA70-8D5D-42EB-A300-76EAED50349E}" xr6:coauthVersionLast="46" xr6:coauthVersionMax="46" xr10:uidLastSave="{00000000-0000-0000-0000-000000000000}"/>
  <bookViews>
    <workbookView xWindow="-120" yWindow="-120" windowWidth="20730" windowHeight="11160" tabRatio="878" activeTab="4" xr2:uid="{84CFEAC3-4FDC-4BA1-9D79-F4FE63DDE3BD}"/>
  </bookViews>
  <sheets>
    <sheet name="Exemple 10" sheetId="5" r:id="rId1"/>
    <sheet name="calcul de g " sheetId="1" r:id="rId2"/>
    <sheet name="Correction clustering" sheetId="2" r:id="rId3"/>
    <sheet name="Odyssey MAths" sheetId="3" r:id="rId4"/>
    <sheet name="KIPP" sheetId="4" r:id="rId5"/>
  </sheets>
  <definedNames>
    <definedName name="_ftn1" localSheetId="0">'Exemple 10'!#REF!</definedName>
    <definedName name="_ftn2" localSheetId="0">'Exemple 10'!#REF!</definedName>
    <definedName name="_ftn3" localSheetId="0">'Exemple 10'!#REF!</definedName>
    <definedName name="_ftnref1" localSheetId="0">'Exemple 10'!$A$19</definedName>
    <definedName name="_ftnref3" localSheetId="0">'Exemple 10'!$A$13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3" l="1"/>
  <c r="G8" i="3"/>
  <c r="K11" i="2"/>
  <c r="K10" i="2"/>
  <c r="H11" i="2"/>
  <c r="S11" i="2" s="1"/>
  <c r="I11" i="2"/>
  <c r="M11" i="2"/>
  <c r="I10" i="2"/>
  <c r="H10" i="2"/>
  <c r="S10" i="2" s="1"/>
  <c r="E9" i="4"/>
  <c r="F9" i="4" s="1"/>
  <c r="G9" i="4" s="1"/>
  <c r="H9" i="4" s="1"/>
  <c r="E10" i="4"/>
  <c r="F10" i="4" s="1"/>
  <c r="G10" i="4" s="1"/>
  <c r="H10" i="4" s="1"/>
  <c r="E11" i="4"/>
  <c r="F11" i="4" s="1"/>
  <c r="G11" i="4" s="1"/>
  <c r="H11" i="4" s="1"/>
  <c r="E8" i="4"/>
  <c r="E7" i="4"/>
  <c r="F7" i="4" s="1"/>
  <c r="G7" i="4" s="1"/>
  <c r="H7" i="4" s="1"/>
  <c r="E6" i="4"/>
  <c r="F6" i="4" s="1"/>
  <c r="G6" i="4" s="1"/>
  <c r="H6" i="4" s="1"/>
  <c r="E8" i="3"/>
  <c r="E7" i="3"/>
  <c r="E6" i="3"/>
  <c r="F6" i="3" s="1"/>
  <c r="G6" i="3" s="1"/>
  <c r="O11" i="2" l="1"/>
  <c r="Q11" i="2" s="1"/>
  <c r="I11" i="4"/>
  <c r="J11" i="4" s="1"/>
  <c r="I10" i="4"/>
  <c r="J10" i="4" s="1"/>
  <c r="I6" i="4"/>
  <c r="J6" i="4" s="1"/>
  <c r="I9" i="4"/>
  <c r="J9" i="4" s="1"/>
  <c r="I7" i="4"/>
  <c r="J7" i="4" s="1"/>
  <c r="F8" i="4"/>
  <c r="G8" i="4" s="1"/>
  <c r="H8" i="4" s="1"/>
  <c r="O10" i="2"/>
  <c r="U11" i="2"/>
  <c r="J11" i="2"/>
  <c r="P11" i="2" s="1"/>
  <c r="R11" i="2" s="1"/>
  <c r="J10" i="2"/>
  <c r="T10" i="2" s="1"/>
  <c r="Q10" i="2"/>
  <c r="M10" i="2"/>
  <c r="N10" i="2" s="1"/>
  <c r="H6" i="3"/>
  <c r="H8" i="3"/>
  <c r="H7" i="3"/>
  <c r="H7" i="1"/>
  <c r="I7" i="1"/>
  <c r="J7" i="1" s="1"/>
  <c r="K7" i="1" s="1"/>
  <c r="N11" i="2" l="1"/>
  <c r="B19" i="4"/>
  <c r="C19" i="4" s="1"/>
  <c r="I8" i="4"/>
  <c r="J8" i="4" s="1"/>
  <c r="B12" i="3"/>
  <c r="C12" i="3" s="1"/>
  <c r="L10" i="2"/>
  <c r="P10" i="2"/>
  <c r="R10" i="2" s="1"/>
  <c r="V10" i="2"/>
  <c r="T11" i="2"/>
  <c r="L11" i="2"/>
  <c r="U10" i="2"/>
  <c r="A19" i="4"/>
  <c r="A12" i="3"/>
  <c r="D19" i="4" l="1"/>
  <c r="E19" i="4" s="1"/>
  <c r="V11" i="2"/>
  <c r="D12" i="3"/>
  <c r="E12"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0EFF041-725F-43C1-A17F-A7530F55D93C}" keepAlive="1" name="Requête - Interventions_Studies_And_Findings (4)" description="Connexion à la requête « Interventions_Studies_And_Findings (4) » dans le classeur." type="5" refreshedVersion="6" background="1" saveData="1">
    <dbPr connection="Provider=Microsoft.Mashup.OleDb.1;Data Source=$Workbook$;Location=&quot;Interventions_Studies_And_Findings (4)&quot;;Extended Properties=&quot;&quot;" command="SELECT * FROM [Interventions_Studies_And_Findings (4)]"/>
  </connection>
</connections>
</file>

<file path=xl/sharedStrings.xml><?xml version="1.0" encoding="utf-8"?>
<sst xmlns="http://schemas.openxmlformats.org/spreadsheetml/2006/main" count="124" uniqueCount="91">
  <si>
    <t>na</t>
  </si>
  <si>
    <t>nb</t>
  </si>
  <si>
    <t>ma</t>
  </si>
  <si>
    <t>mb</t>
  </si>
  <si>
    <t>sa</t>
  </si>
  <si>
    <t>sb</t>
  </si>
  <si>
    <t>g</t>
  </si>
  <si>
    <t>w</t>
  </si>
  <si>
    <t>KIPP</t>
  </si>
  <si>
    <t>sg</t>
  </si>
  <si>
    <t>vg</t>
  </si>
  <si>
    <t>g/sg</t>
  </si>
  <si>
    <t>Test t</t>
  </si>
  <si>
    <t>ES/sES</t>
  </si>
  <si>
    <t>Valeur p (test z)</t>
  </si>
  <si>
    <t>g ss corr</t>
  </si>
  <si>
    <t>n=N/M</t>
  </si>
  <si>
    <t>ddl corr</t>
  </si>
  <si>
    <t>t ss corr</t>
  </si>
  <si>
    <t>t corr</t>
  </si>
  <si>
    <t>p ss corr</t>
  </si>
  <si>
    <t>p corr</t>
  </si>
  <si>
    <t>Diléo</t>
  </si>
  <si>
    <t>Wikéjumar</t>
  </si>
  <si>
    <t>Cornélius</t>
  </si>
  <si>
    <t>Woddworth a</t>
  </si>
  <si>
    <t>Tuttle a</t>
  </si>
  <si>
    <t>Tuttle b</t>
  </si>
  <si>
    <t>Tuttle c</t>
  </si>
  <si>
    <t>Tuttle d</t>
  </si>
  <si>
    <t>Test t (WWC)</t>
  </si>
  <si>
    <t>Les données</t>
  </si>
  <si>
    <t>ddl</t>
  </si>
  <si>
    <t>variance</t>
  </si>
  <si>
    <t>erreur standard</t>
  </si>
  <si>
    <t>Ma</t>
  </si>
  <si>
    <t>Mb</t>
  </si>
  <si>
    <t>ρ</t>
  </si>
  <si>
    <t>na+nb</t>
  </si>
  <si>
    <t>Ma+Mb</t>
  </si>
  <si>
    <t>ss corr</t>
  </si>
  <si>
    <t>corr</t>
  </si>
  <si>
    <t>valeur-p</t>
  </si>
  <si>
    <t>Etudes</t>
  </si>
  <si>
    <t>P (poids)</t>
  </si>
  <si>
    <t>WWC</t>
  </si>
  <si>
    <t>WWC**</t>
  </si>
  <si>
    <t>p</t>
  </si>
  <si>
    <t>M</t>
  </si>
  <si>
    <t>s M</t>
  </si>
  <si>
    <t>var M</t>
  </si>
  <si>
    <t>M/s M</t>
  </si>
  <si>
    <t>Valeur -p</t>
  </si>
  <si>
    <t>poids (P)</t>
  </si>
  <si>
    <t>Les données du WWC</t>
  </si>
  <si>
    <t>var groupée</t>
  </si>
  <si>
    <t>s groupé</t>
  </si>
  <si>
    <t>Exemple 10</t>
  </si>
  <si>
    <t>Pour cette intervention, les résultats de 3 études ont été analysés par le WWC. Pour l’une d’entre elle, les écarts-types des scores étant disponibles, il a été possible de recalculer la taille d’effet. Deux études ont constitué les groupes traitement et contrôle en attribuant aléatoirement des classes dans ces groupes ; une correction pour cluster a été effectuée par le WWC. Enfin, le calcul d’une taille d’effet globale (non effectué par le WWC) est proposé en utilisant la méthode des effets fixes.</t>
  </si>
  <si>
    <t>Intervention Odyssey Math (WWC, janvier 2017)</t>
  </si>
  <si>
    <t>Pour cette intervention, les résultats de 6 études ont été analysés par le WWC. Pour aucune d’entre elles les écarts-types des scores n’étaient disponibles, il n’a pas été possible de recalculer une taille d’effet ici. Aucune étude n’a constitué de groupes traitement et contrôle en attribuant aléatoirement des classes dans ces groupes et aucune correction pour cluster n’a donc été nécessaire. Enfin, le calcul d’une taille d’effet globale (encore une fois, non effectué par le WWC) est proposé en utilisant la méthode des effets fixes.</t>
  </si>
  <si>
    <t>Knowledge Is Power Program (KIPP) (WWC, 2018)</t>
  </si>
  <si>
    <t>Remarque : ici, c'est le g de Hedges qui est calculé et le facteur correctif w est utilisé pour le calcul de la variance (contrairement à l’exemple 9 qui n’en tenait pas compte). Jusqu'en 2020 le WWC ne corrigeait pas les tailles d'effet pour clustering.</t>
  </si>
  <si>
    <t>Wikéjumar*</t>
  </si>
  <si>
    <t>** Publié par le WWC. Le WWC calcule la statistique t dans un premier temps sans correction, puis avec correction.</t>
  </si>
  <si>
    <t xml:space="preserve">Calcul du g de Hedges (chapitre 8) </t>
  </si>
  <si>
    <t>Ce sont les données de l'étude de Wikéjumar qui sont utilisées ici (les autres études ne fournissent pas d'informations suffisantes pour calculer les tailles d'effet).</t>
  </si>
  <si>
    <t xml:space="preserve">* Pour Wikéjumar, aucune correction n'est apportée par le WWC car la valeur-p publiée était déjà supérieure à 0,05. </t>
  </si>
  <si>
    <t>WWC*</t>
  </si>
  <si>
    <t>Ces calculs n'ont pas été menés par le WWC.</t>
  </si>
  <si>
    <t>Ces calculs n'ont pas été menés par le WWC, les  variances corrigées pour clustering ont été utilisées.</t>
  </si>
  <si>
    <t>Calculs des variances de g et de sa signification statistique (chapitre 8) et taille d'effet globale (chapitre 10) pour KIPP</t>
  </si>
  <si>
    <t>Tailles d'effet globale (chapitre 10) pour Odyssey Math</t>
  </si>
  <si>
    <t>Chapitre 8, 9 et 10</t>
  </si>
  <si>
    <t xml:space="preserve">Les informations (données et résultats) de deux méta-analyses menées par le What Works Clearinghouse qui ont montré avoir des effets positifs sur les apprentissages des élèves en mathématiques avec un niveau de preuve important ont été analysées ci-dessous. Ces méta-analyses concernent le programme Odyssey Math et les établissements Knowledge Is Power Program (KIPP). Des informations complémentaires sont disponibles dans les rapports d’intervention concernés. Les données et résultats sont téléchargeables (fichier csv) sur le site internet du WWC. Le WWC calcule (ou recalcule) les tailles d’effets pour chaque étude. Les valeurs-p ont été recalculées ici, en reprenant la méthode proposée par le WWC. Pour l’intervention Odyssey Math, des résultats parfois différents ont été obtenu sans qu’une explication puisse être trouvée (les calculs effectués ici ont suivis les méthodes proposées par BORENSTEIN (2009) ; le What Works Clearinghouse utilise parfois des formules légèrement différentes, voir annexe 7). Enfin la taille d’effet globale a été calculée ici pour la première fois en suivant la méthode des effets fixes (méthode appliquée par le WWC pour les examens d’intervention à partir de 2020) ; ce calcul n’a pas été effectué par le WWC. </t>
  </si>
  <si>
    <t>Calcul de g</t>
  </si>
  <si>
    <t>Calcul de la taille d'effet pour une étude</t>
  </si>
  <si>
    <t>Correction clustering</t>
  </si>
  <si>
    <t>Correction de la taille d'effet, de la variance et de la signification statistique pour deux études</t>
  </si>
  <si>
    <t>Odyssey Maths</t>
  </si>
  <si>
    <t>Calcul de la taille d'effet globale (non effectué par le WWC)</t>
  </si>
  <si>
    <t>Calcul des variances et signification statistiques pour les tailles d'effet des 6 études ; calcul d'une taille d'effet globale (non effectué par le WWC).</t>
  </si>
  <si>
    <t>ss corr :</t>
  </si>
  <si>
    <t>corr :</t>
  </si>
  <si>
    <t>sans correction pour clustering</t>
  </si>
  <si>
    <t>avec correction pour clustering</t>
  </si>
  <si>
    <t>Correction pour clustering (chapitre 9 et annexe 2 et 7)</t>
  </si>
  <si>
    <t>Ce sont les études de Wikéjumar et Diléo qui sont concernées par cette correction pour clustering. Voir annexes 2 et 7 pour les notations.</t>
  </si>
  <si>
    <t>Taille d'effet globale : modèle des effets fixes</t>
  </si>
  <si>
    <t>Taille d'effet globale : modèle des effest fixes</t>
  </si>
  <si>
    <t>* : publié par le WWC
Je retrouve  les mêmes valeurs-p que le WWC. Ils concluent pour la dernière étude en affirmant que la taille d'effet est statistiquement significativement différente de zéro.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</si>
</sst>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000000000000000"/>
    <numFmt numFmtId="166" formatCode="0.0000"/>
    <numFmt numFmtId="167" formatCode="0.00000"/>
  </numFmts>
  <fonts count="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7">
    <xf numFmtId="0" fontId="0" fillId="0" borderId="0" xfId="0"/>
    <xf numFmtId="0" fontId="0" fillId="0" borderId="0" xfId="0" applyAlignment="1">
      <alignment horizontal="center"/>
    </xf>
    <xf numFmtId="165" fontId="0" fillId="0" borderId="0" xfId="0" applyNumberForma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0" borderId="8" xfId="0" applyBorder="1"/>
    <xf numFmtId="0" fontId="1" fillId="0" borderId="0" xfId="0" applyFont="1"/>
    <xf numFmtId="164" fontId="0" fillId="0" borderId="1" xfId="0" applyNumberForma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wrapText="1"/>
    </xf>
    <xf numFmtId="0" fontId="0" fillId="0" borderId="15" xfId="0" applyBorder="1" applyAlignment="1">
      <alignment horizontal="center"/>
    </xf>
    <xf numFmtId="164" fontId="0" fillId="0" borderId="8" xfId="0" applyNumberFormat="1" applyBorder="1" applyAlignment="1">
      <alignment horizontal="center"/>
    </xf>
    <xf numFmtId="0" fontId="1" fillId="0" borderId="15" xfId="0" applyFont="1" applyBorder="1" applyAlignment="1">
      <alignment horizontal="center"/>
    </xf>
    <xf numFmtId="164" fontId="0" fillId="0" borderId="15" xfId="0" applyNumberFormat="1"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164" fontId="0" fillId="0" borderId="6" xfId="0" applyNumberFormat="1" applyBorder="1" applyAlignment="1">
      <alignment horizontal="center"/>
    </xf>
    <xf numFmtId="164" fontId="0" fillId="0" borderId="9" xfId="0" applyNumberFormat="1" applyBorder="1" applyAlignment="1">
      <alignment horizontal="center"/>
    </xf>
    <xf numFmtId="0" fontId="0" fillId="0" borderId="0" xfId="0" applyBorder="1"/>
    <xf numFmtId="164" fontId="0" fillId="0" borderId="0" xfId="0" applyNumberFormat="1" applyBorder="1" applyAlignment="1">
      <alignment horizontal="center"/>
    </xf>
    <xf numFmtId="164" fontId="0" fillId="0" borderId="0" xfId="0" applyNumberFormat="1" applyBorder="1"/>
    <xf numFmtId="0" fontId="1" fillId="0" borderId="1" xfId="0" applyFont="1" applyFill="1" applyBorder="1" applyAlignment="1">
      <alignment horizontal="center"/>
    </xf>
    <xf numFmtId="0" fontId="1" fillId="2" borderId="6" xfId="0" applyFont="1" applyFill="1" applyBorder="1" applyAlignment="1">
      <alignment horizontal="center"/>
    </xf>
    <xf numFmtId="0" fontId="1" fillId="2" borderId="1"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 fillId="3" borderId="9" xfId="0" applyFont="1" applyFill="1" applyBorder="1" applyAlignment="1">
      <alignment horizontal="center"/>
    </xf>
    <xf numFmtId="0" fontId="1" fillId="0" borderId="0" xfId="0" applyFont="1" applyBorder="1" applyAlignment="1"/>
    <xf numFmtId="0" fontId="0" fillId="0" borderId="0" xfId="0" applyBorder="1" applyAlignment="1">
      <alignment horizontal="center"/>
    </xf>
    <xf numFmtId="0" fontId="1" fillId="3" borderId="1" xfId="0" applyFont="1" applyFill="1" applyBorder="1" applyAlignment="1">
      <alignment horizontal="center"/>
    </xf>
    <xf numFmtId="0" fontId="1" fillId="0" borderId="15" xfId="0" applyFont="1" applyBorder="1" applyAlignment="1">
      <alignment horizontal="center" wrapText="1"/>
    </xf>
    <xf numFmtId="0" fontId="4" fillId="0" borderId="0" xfId="0" applyFont="1"/>
    <xf numFmtId="0" fontId="1" fillId="0" borderId="1" xfId="0" applyFont="1" applyFill="1" applyBorder="1" applyAlignment="1">
      <alignment horizontal="center" wrapText="1"/>
    </xf>
    <xf numFmtId="0" fontId="1" fillId="0" borderId="8" xfId="0" applyFont="1" applyFill="1" applyBorder="1" applyAlignment="1">
      <alignment horizontal="center" wrapText="1"/>
    </xf>
    <xf numFmtId="0" fontId="1" fillId="2" borderId="1" xfId="0" applyFont="1" applyFill="1" applyBorder="1" applyAlignment="1">
      <alignment horizontal="center" wrapText="1"/>
    </xf>
    <xf numFmtId="0" fontId="0" fillId="2" borderId="1" xfId="0" applyFill="1" applyBorder="1" applyAlignment="1">
      <alignment horizontal="center"/>
    </xf>
    <xf numFmtId="164" fontId="0" fillId="2" borderId="0" xfId="0" applyNumberFormat="1" applyFill="1" applyAlignment="1">
      <alignment horizontal="center"/>
    </xf>
    <xf numFmtId="164" fontId="0" fillId="2" borderId="1" xfId="0" applyNumberFormat="1"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166" fontId="0" fillId="0" borderId="1" xfId="0" applyNumberFormat="1" applyBorder="1" applyAlignment="1">
      <alignment horizontal="center"/>
    </xf>
    <xf numFmtId="166" fontId="0" fillId="0" borderId="15" xfId="0" applyNumberFormat="1" applyBorder="1"/>
    <xf numFmtId="0" fontId="1" fillId="2" borderId="7" xfId="0" applyFont="1" applyFill="1" applyBorder="1" applyAlignment="1">
      <alignment horizontal="center"/>
    </xf>
    <xf numFmtId="0" fontId="0" fillId="2" borderId="9" xfId="0" applyFill="1" applyBorder="1"/>
    <xf numFmtId="0" fontId="0" fillId="2" borderId="10" xfId="0" applyFill="1" applyBorder="1"/>
    <xf numFmtId="166" fontId="0" fillId="2" borderId="10" xfId="0" applyNumberFormat="1" applyFill="1" applyBorder="1"/>
    <xf numFmtId="166" fontId="0" fillId="2" borderId="11" xfId="0" applyNumberFormat="1" applyFill="1" applyBorder="1"/>
    <xf numFmtId="0" fontId="3" fillId="3" borderId="9" xfId="0" applyFont="1" applyFill="1" applyBorder="1" applyAlignment="1">
      <alignment horizontal="center"/>
    </xf>
    <xf numFmtId="0" fontId="1" fillId="0" borderId="8" xfId="0" applyFont="1" applyFill="1" applyBorder="1" applyAlignment="1">
      <alignment horizontal="center"/>
    </xf>
    <xf numFmtId="0" fontId="1" fillId="0" borderId="26" xfId="0" applyFont="1" applyBorder="1" applyAlignment="1">
      <alignment horizontal="center"/>
    </xf>
    <xf numFmtId="0" fontId="1" fillId="3" borderId="7" xfId="0" applyFont="1" applyFill="1" applyBorder="1" applyAlignment="1">
      <alignment horizontal="center"/>
    </xf>
    <xf numFmtId="0" fontId="0" fillId="2" borderId="6" xfId="0" applyFill="1" applyBorder="1" applyAlignment="1">
      <alignment horizontal="center"/>
    </xf>
    <xf numFmtId="0" fontId="0" fillId="3" borderId="7" xfId="0" applyFont="1" applyFill="1" applyBorder="1" applyAlignment="1">
      <alignment horizontal="center"/>
    </xf>
    <xf numFmtId="0" fontId="1" fillId="0" borderId="27" xfId="0" applyFont="1" applyBorder="1" applyAlignment="1">
      <alignment horizontal="center"/>
    </xf>
    <xf numFmtId="0" fontId="2" fillId="3" borderId="6" xfId="0" applyFont="1" applyFill="1" applyBorder="1" applyAlignment="1">
      <alignment horizontal="center"/>
    </xf>
    <xf numFmtId="0" fontId="1" fillId="0" borderId="7" xfId="0" applyFont="1" applyBorder="1" applyAlignment="1">
      <alignment horizontal="center"/>
    </xf>
    <xf numFmtId="0" fontId="3" fillId="3" borderId="6" xfId="0" applyFont="1" applyFill="1" applyBorder="1" applyAlignment="1">
      <alignment horizontal="center"/>
    </xf>
    <xf numFmtId="0" fontId="1" fillId="3" borderId="6" xfId="0" applyFont="1" applyFill="1" applyBorder="1" applyAlignment="1">
      <alignment horizontal="center"/>
    </xf>
    <xf numFmtId="167" fontId="0" fillId="0" borderId="7" xfId="0" applyNumberFormat="1" applyBorder="1" applyAlignment="1">
      <alignment horizontal="center"/>
    </xf>
    <xf numFmtId="167" fontId="0" fillId="0" borderId="11" xfId="0" applyNumberFormat="1" applyBorder="1" applyAlignment="1">
      <alignment horizontal="center"/>
    </xf>
    <xf numFmtId="0" fontId="0" fillId="0" borderId="18" xfId="0" applyBorder="1"/>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164" fontId="0" fillId="2" borderId="12" xfId="0" applyNumberFormat="1" applyFill="1" applyBorder="1" applyAlignment="1">
      <alignment horizontal="center"/>
    </xf>
    <xf numFmtId="164" fontId="0" fillId="2" borderId="7" xfId="0" applyNumberFormat="1" applyFill="1" applyBorder="1" applyAlignment="1">
      <alignment horizontal="center"/>
    </xf>
    <xf numFmtId="164" fontId="0" fillId="2" borderId="20" xfId="0" applyNumberFormat="1" applyFill="1" applyBorder="1" applyAlignment="1">
      <alignment horizontal="center"/>
    </xf>
    <xf numFmtId="164" fontId="0" fillId="2" borderId="11" xfId="0" applyNumberFormat="1" applyFill="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2" fillId="0" borderId="27" xfId="0" applyFont="1" applyFill="1" applyBorder="1" applyAlignment="1">
      <alignment horizontal="center"/>
    </xf>
    <xf numFmtId="0" fontId="1" fillId="0" borderId="28" xfId="0" applyFont="1" applyBorder="1" applyAlignment="1">
      <alignment horizontal="center"/>
    </xf>
    <xf numFmtId="0" fontId="1" fillId="0" borderId="0" xfId="0" applyFont="1" applyBorder="1" applyAlignment="1">
      <alignment horizontal="center" wrapText="1"/>
    </xf>
    <xf numFmtId="0" fontId="1" fillId="0" borderId="0" xfId="0" applyFont="1" applyFill="1" applyBorder="1" applyAlignment="1">
      <alignment horizontal="center" wrapText="1"/>
    </xf>
    <xf numFmtId="167" fontId="0" fillId="0" borderId="0" xfId="0" applyNumberFormat="1" applyBorder="1" applyAlignment="1">
      <alignment horizontal="center"/>
    </xf>
    <xf numFmtId="166" fontId="0" fillId="0" borderId="0" xfId="0" applyNumberFormat="1" applyBorder="1" applyAlignment="1">
      <alignment horizontal="center"/>
    </xf>
    <xf numFmtId="0" fontId="1" fillId="0" borderId="0" xfId="0" applyFont="1" applyFill="1" applyAlignment="1"/>
    <xf numFmtId="0" fontId="1" fillId="0" borderId="16" xfId="0" applyFont="1" applyFill="1" applyBorder="1" applyAlignment="1"/>
    <xf numFmtId="0" fontId="1" fillId="0" borderId="23" xfId="0" applyFont="1" applyFill="1" applyBorder="1" applyAlignment="1"/>
    <xf numFmtId="0" fontId="1" fillId="0" borderId="0" xfId="0" applyFont="1" applyFill="1" applyBorder="1" applyAlignment="1"/>
    <xf numFmtId="0" fontId="0" fillId="0" borderId="0" xfId="0" applyAlignment="1">
      <alignment vertical="top" wrapText="1"/>
    </xf>
    <xf numFmtId="0" fontId="1" fillId="2" borderId="1" xfId="0" applyFont="1" applyFill="1" applyBorder="1" applyAlignment="1">
      <alignment horizontal="center"/>
    </xf>
    <xf numFmtId="165" fontId="1" fillId="0" borderId="8" xfId="0" applyNumberFormat="1" applyFont="1" applyBorder="1" applyAlignment="1">
      <alignment horizontal="center"/>
    </xf>
    <xf numFmtId="166" fontId="0" fillId="0" borderId="8" xfId="0" applyNumberFormat="1" applyBorder="1" applyAlignment="1">
      <alignment horizontal="center"/>
    </xf>
    <xf numFmtId="0" fontId="0" fillId="2" borderId="5"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 fillId="2" borderId="1" xfId="0" applyFont="1" applyFill="1" applyBorder="1" applyAlignment="1">
      <alignment horizontal="center"/>
    </xf>
    <xf numFmtId="0" fontId="1" fillId="0" borderId="0" xfId="0" applyFont="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0" fillId="0" borderId="0" xfId="0" applyBorder="1" applyAlignment="1">
      <alignment horizontal="left" vertical="top" wrapText="1"/>
    </xf>
    <xf numFmtId="0" fontId="0" fillId="0" borderId="0" xfId="0" applyFont="1"/>
    <xf numFmtId="0" fontId="4" fillId="0" borderId="0" xfId="0" applyFont="1" applyAlignment="1">
      <alignment horizontal="left" vertical="center" wrapText="1"/>
    </xf>
    <xf numFmtId="0" fontId="0" fillId="0" borderId="0" xfId="0" applyFont="1" applyAlignment="1">
      <alignment horizontal="center"/>
    </xf>
    <xf numFmtId="0" fontId="0" fillId="0" borderId="8" xfId="0" applyFont="1" applyBorder="1"/>
    <xf numFmtId="0" fontId="0" fillId="2" borderId="6" xfId="0" applyFont="1" applyFill="1" applyBorder="1" applyAlignment="1">
      <alignment horizontal="center"/>
    </xf>
    <xf numFmtId="0" fontId="0" fillId="2" borderId="1" xfId="0" applyFont="1" applyFill="1" applyBorder="1" applyAlignment="1">
      <alignment horizontal="center"/>
    </xf>
    <xf numFmtId="0" fontId="0" fillId="0" borderId="15" xfId="0" applyFont="1" applyBorder="1" applyAlignment="1">
      <alignment horizontal="center"/>
    </xf>
    <xf numFmtId="0" fontId="0" fillId="0" borderId="1" xfId="0" applyFont="1" applyBorder="1" applyAlignment="1">
      <alignment horizontal="center"/>
    </xf>
    <xf numFmtId="0" fontId="0" fillId="0" borderId="27" xfId="0"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vertical="center"/>
    </xf>
    <xf numFmtId="0" fontId="0" fillId="3" borderId="6" xfId="0" applyFont="1" applyFill="1" applyBorder="1" applyAlignment="1">
      <alignment horizontal="center"/>
    </xf>
    <xf numFmtId="0" fontId="0" fillId="0" borderId="1" xfId="0" applyFont="1" applyFill="1" applyBorder="1" applyAlignment="1">
      <alignment horizontal="center" vertical="center"/>
    </xf>
    <xf numFmtId="0" fontId="0" fillId="3" borderId="1" xfId="0" applyFont="1" applyFill="1" applyBorder="1" applyAlignment="1">
      <alignment horizontal="center"/>
    </xf>
    <xf numFmtId="0" fontId="0" fillId="0" borderId="1" xfId="0" applyFont="1" applyFill="1" applyBorder="1" applyAlignment="1">
      <alignment horizontal="center"/>
    </xf>
    <xf numFmtId="0" fontId="0" fillId="0" borderId="27" xfId="0" applyFont="1" applyBorder="1"/>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3" borderId="11" xfId="0" applyFont="1" applyFill="1" applyBorder="1" applyAlignment="1">
      <alignment horizontal="center"/>
    </xf>
    <xf numFmtId="0" fontId="0" fillId="0" borderId="25" xfId="0" applyFont="1" applyBorder="1" applyAlignment="1">
      <alignment horizontal="center"/>
    </xf>
    <xf numFmtId="0" fontId="0" fillId="0" borderId="11" xfId="0" applyFont="1" applyBorder="1" applyAlignment="1">
      <alignment horizontal="center"/>
    </xf>
    <xf numFmtId="0" fontId="0" fillId="3" borderId="9" xfId="0" applyFont="1" applyFill="1" applyBorder="1" applyAlignment="1">
      <alignment horizontal="center"/>
    </xf>
    <xf numFmtId="0" fontId="0" fillId="0" borderId="10" xfId="0" applyFont="1" applyFill="1" applyBorder="1" applyAlignment="1">
      <alignment horizontal="center" vertical="center"/>
    </xf>
    <xf numFmtId="0" fontId="0" fillId="0" borderId="25" xfId="0" applyFont="1" applyBorder="1"/>
    <xf numFmtId="0" fontId="0" fillId="0" borderId="0" xfId="0" applyFont="1" applyAlignment="1">
      <alignment horizontal="left" vertical="top" wrapText="1"/>
    </xf>
    <xf numFmtId="0" fontId="1" fillId="0" borderId="0" xfId="1" applyFont="1" applyAlignment="1">
      <alignment horizontal="left" vertical="center"/>
    </xf>
    <xf numFmtId="0" fontId="1" fillId="0" borderId="0" xfId="0" applyFont="1" applyFill="1"/>
    <xf numFmtId="0" fontId="4" fillId="0" borderId="0" xfId="0" applyFont="1" applyAlignment="1">
      <alignment horizontal="left" vertical="top" wrapText="1"/>
    </xf>
    <xf numFmtId="0" fontId="5" fillId="0" borderId="0" xfId="1"/>
    <xf numFmtId="0" fontId="0" fillId="0" borderId="0" xfId="0" applyFont="1" applyBorder="1"/>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0" fillId="0" borderId="0" xfId="0" applyFont="1" applyFill="1" applyBorder="1"/>
    <xf numFmtId="0" fontId="2" fillId="0" borderId="0" xfId="0" applyFont="1" applyFill="1" applyBorder="1" applyAlignment="1">
      <alignment horizontal="center"/>
    </xf>
    <xf numFmtId="0" fontId="3" fillId="0" borderId="0" xfId="0" applyFont="1" applyFill="1" applyBorder="1" applyAlignment="1">
      <alignment horizontal="center"/>
    </xf>
    <xf numFmtId="0" fontId="0" fillId="0" borderId="0" xfId="0" applyFont="1" applyFill="1" applyBorder="1" applyAlignment="1">
      <alignment horizontal="left"/>
    </xf>
  </cellXfs>
  <cellStyles count="2">
    <cellStyle name="Lien hypertexte"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572BD-3734-43DF-80F9-11416249484A}">
  <dimension ref="A1:M28"/>
  <sheetViews>
    <sheetView zoomScaleNormal="100" workbookViewId="0">
      <selection activeCell="E13" sqref="E13"/>
    </sheetView>
  </sheetViews>
  <sheetFormatPr baseColWidth="10" defaultRowHeight="15" x14ac:dyDescent="0.25"/>
  <cols>
    <col min="1" max="1" width="22.28515625" style="101" customWidth="1"/>
    <col min="2" max="2" width="8.7109375" style="101" customWidth="1"/>
    <col min="3" max="16384" width="11.42578125" style="101"/>
  </cols>
  <sheetData>
    <row r="1" spans="1:13" x14ac:dyDescent="0.25">
      <c r="A1" s="7" t="s">
        <v>57</v>
      </c>
      <c r="B1" s="101" t="s">
        <v>73</v>
      </c>
    </row>
    <row r="3" spans="1:13" ht="18.75" customHeight="1" x14ac:dyDescent="0.25">
      <c r="A3" s="128" t="s">
        <v>74</v>
      </c>
      <c r="B3" s="128"/>
      <c r="C3" s="128"/>
      <c r="D3" s="128"/>
      <c r="E3" s="128"/>
      <c r="F3" s="128"/>
      <c r="G3" s="128"/>
      <c r="H3" s="128"/>
      <c r="I3" s="128"/>
      <c r="J3" s="128"/>
      <c r="K3" s="128"/>
      <c r="L3" s="128"/>
      <c r="M3" s="128"/>
    </row>
    <row r="4" spans="1:13" ht="15.75" customHeight="1" x14ac:dyDescent="0.25">
      <c r="A4" s="128"/>
      <c r="B4" s="128"/>
      <c r="C4" s="128"/>
      <c r="D4" s="128"/>
      <c r="E4" s="128"/>
      <c r="F4" s="128"/>
      <c r="G4" s="128"/>
      <c r="H4" s="128"/>
      <c r="I4" s="128"/>
      <c r="J4" s="128"/>
      <c r="K4" s="128"/>
      <c r="L4" s="128"/>
      <c r="M4" s="128"/>
    </row>
    <row r="5" spans="1:13" ht="15" customHeight="1" x14ac:dyDescent="0.25">
      <c r="A5" s="128"/>
      <c r="B5" s="128"/>
      <c r="C5" s="128"/>
      <c r="D5" s="128"/>
      <c r="E5" s="128"/>
      <c r="F5" s="128"/>
      <c r="G5" s="128"/>
      <c r="H5" s="128"/>
      <c r="I5" s="128"/>
      <c r="J5" s="128"/>
      <c r="K5" s="128"/>
      <c r="L5" s="128"/>
      <c r="M5" s="128"/>
    </row>
    <row r="6" spans="1:13" ht="15" customHeight="1" x14ac:dyDescent="0.25">
      <c r="A6" s="128"/>
      <c r="B6" s="128"/>
      <c r="C6" s="128"/>
      <c r="D6" s="128"/>
      <c r="E6" s="128"/>
      <c r="F6" s="128"/>
      <c r="G6" s="128"/>
      <c r="H6" s="128"/>
      <c r="I6" s="128"/>
      <c r="J6" s="128"/>
      <c r="K6" s="128"/>
      <c r="L6" s="128"/>
      <c r="M6" s="128"/>
    </row>
    <row r="7" spans="1:13" ht="15" customHeight="1" x14ac:dyDescent="0.25">
      <c r="A7" s="128"/>
      <c r="B7" s="128"/>
      <c r="C7" s="128"/>
      <c r="D7" s="128"/>
      <c r="E7" s="128"/>
      <c r="F7" s="128"/>
      <c r="G7" s="128"/>
      <c r="H7" s="128"/>
      <c r="I7" s="128"/>
      <c r="J7" s="128"/>
      <c r="K7" s="128"/>
      <c r="L7" s="128"/>
      <c r="M7" s="128"/>
    </row>
    <row r="8" spans="1:13" ht="15" customHeight="1" x14ac:dyDescent="0.25">
      <c r="A8" s="128"/>
      <c r="B8" s="128"/>
      <c r="C8" s="128"/>
      <c r="D8" s="128"/>
      <c r="E8" s="128"/>
      <c r="F8" s="128"/>
      <c r="G8" s="128"/>
      <c r="H8" s="128"/>
      <c r="I8" s="128"/>
      <c r="J8" s="128"/>
      <c r="K8" s="128"/>
      <c r="L8" s="128"/>
      <c r="M8" s="128"/>
    </row>
    <row r="9" spans="1:13" ht="15" customHeight="1" x14ac:dyDescent="0.25">
      <c r="A9" s="128"/>
      <c r="B9" s="128"/>
      <c r="C9" s="128"/>
      <c r="D9" s="128"/>
      <c r="E9" s="128"/>
      <c r="F9" s="128"/>
      <c r="G9" s="128"/>
      <c r="H9" s="128"/>
      <c r="I9" s="128"/>
      <c r="J9" s="128"/>
      <c r="K9" s="128"/>
      <c r="L9" s="128"/>
      <c r="M9" s="128"/>
    </row>
    <row r="10" spans="1:13" ht="15" customHeight="1" x14ac:dyDescent="0.25">
      <c r="A10" s="128"/>
      <c r="B10" s="128"/>
      <c r="C10" s="128"/>
      <c r="D10" s="128"/>
      <c r="E10" s="128"/>
      <c r="F10" s="128"/>
      <c r="G10" s="128"/>
      <c r="H10" s="128"/>
      <c r="I10" s="128"/>
      <c r="J10" s="128"/>
      <c r="K10" s="128"/>
      <c r="L10" s="128"/>
      <c r="M10" s="128"/>
    </row>
    <row r="11" spans="1:13" ht="15.75" customHeight="1" x14ac:dyDescent="0.25">
      <c r="A11" s="128"/>
      <c r="B11" s="128"/>
      <c r="C11" s="128"/>
      <c r="D11" s="128"/>
      <c r="E11" s="128"/>
      <c r="F11" s="128"/>
      <c r="G11" s="128"/>
      <c r="H11" s="128"/>
      <c r="I11" s="128"/>
      <c r="J11" s="128"/>
      <c r="K11" s="128"/>
      <c r="L11" s="128"/>
      <c r="M11" s="128"/>
    </row>
    <row r="13" spans="1:13" x14ac:dyDescent="0.25">
      <c r="A13" s="126" t="s">
        <v>59</v>
      </c>
    </row>
    <row r="14" spans="1:13" ht="18" customHeight="1" x14ac:dyDescent="0.25">
      <c r="A14" s="102" t="s">
        <v>58</v>
      </c>
      <c r="B14" s="102"/>
      <c r="C14" s="102"/>
      <c r="D14" s="102"/>
      <c r="E14" s="102"/>
      <c r="F14" s="102"/>
      <c r="G14" s="102"/>
      <c r="H14" s="102"/>
      <c r="I14" s="102"/>
      <c r="J14" s="102"/>
      <c r="K14" s="102"/>
      <c r="L14" s="102"/>
      <c r="M14" s="102"/>
    </row>
    <row r="15" spans="1:13" x14ac:dyDescent="0.25">
      <c r="A15" s="102"/>
      <c r="B15" s="102"/>
      <c r="C15" s="102"/>
      <c r="D15" s="102"/>
      <c r="E15" s="102"/>
      <c r="F15" s="102"/>
      <c r="G15" s="102"/>
      <c r="H15" s="102"/>
      <c r="I15" s="102"/>
      <c r="J15" s="102"/>
      <c r="K15" s="102"/>
      <c r="L15" s="102"/>
      <c r="M15" s="102"/>
    </row>
    <row r="16" spans="1:13" x14ac:dyDescent="0.25">
      <c r="A16" s="102"/>
      <c r="B16" s="102"/>
      <c r="C16" s="102"/>
      <c r="D16" s="102"/>
      <c r="E16" s="102"/>
      <c r="F16" s="102"/>
      <c r="G16" s="102"/>
      <c r="H16" s="102"/>
      <c r="I16" s="102"/>
      <c r="J16" s="102"/>
      <c r="K16" s="102"/>
      <c r="L16" s="102"/>
      <c r="M16" s="102"/>
    </row>
    <row r="17" spans="1:13" x14ac:dyDescent="0.25">
      <c r="A17" s="102"/>
      <c r="B17" s="102"/>
      <c r="C17" s="102"/>
      <c r="D17" s="102"/>
      <c r="E17" s="102"/>
      <c r="F17" s="102"/>
      <c r="G17" s="102"/>
      <c r="H17" s="102"/>
      <c r="I17" s="102"/>
      <c r="J17" s="102"/>
      <c r="K17" s="102"/>
      <c r="L17" s="102"/>
      <c r="M17" s="102"/>
    </row>
    <row r="19" spans="1:13" x14ac:dyDescent="0.25">
      <c r="A19" s="127" t="s">
        <v>61</v>
      </c>
    </row>
    <row r="20" spans="1:13" ht="15.75" customHeight="1" x14ac:dyDescent="0.25">
      <c r="A20" s="102" t="s">
        <v>60</v>
      </c>
      <c r="B20" s="102"/>
      <c r="C20" s="102"/>
      <c r="D20" s="102"/>
      <c r="E20" s="102"/>
      <c r="F20" s="102"/>
      <c r="G20" s="102"/>
      <c r="H20" s="102"/>
      <c r="I20" s="102"/>
      <c r="J20" s="102"/>
      <c r="K20" s="102"/>
      <c r="L20" s="102"/>
      <c r="M20" s="102"/>
    </row>
    <row r="21" spans="1:13" x14ac:dyDescent="0.25">
      <c r="A21" s="102"/>
      <c r="B21" s="102"/>
      <c r="C21" s="102"/>
      <c r="D21" s="102"/>
      <c r="E21" s="102"/>
      <c r="F21" s="102"/>
      <c r="G21" s="102"/>
      <c r="H21" s="102"/>
      <c r="I21" s="102"/>
      <c r="J21" s="102"/>
      <c r="K21" s="102"/>
      <c r="L21" s="102"/>
      <c r="M21" s="102"/>
    </row>
    <row r="22" spans="1:13" x14ac:dyDescent="0.25">
      <c r="A22" s="102"/>
      <c r="B22" s="102"/>
      <c r="C22" s="102"/>
      <c r="D22" s="102"/>
      <c r="E22" s="102"/>
      <c r="F22" s="102"/>
      <c r="G22" s="102"/>
      <c r="H22" s="102"/>
      <c r="I22" s="102"/>
      <c r="J22" s="102"/>
      <c r="K22" s="102"/>
      <c r="L22" s="102"/>
      <c r="M22" s="102"/>
    </row>
    <row r="23" spans="1:13" x14ac:dyDescent="0.25">
      <c r="A23" s="102"/>
      <c r="B23" s="102"/>
      <c r="C23" s="102"/>
      <c r="D23" s="102"/>
      <c r="E23" s="102"/>
      <c r="F23" s="102"/>
      <c r="G23" s="102"/>
      <c r="H23" s="102"/>
      <c r="I23" s="102"/>
      <c r="J23" s="102"/>
      <c r="K23" s="102"/>
      <c r="L23" s="102"/>
      <c r="M23" s="102"/>
    </row>
    <row r="25" spans="1:13" x14ac:dyDescent="0.25">
      <c r="A25" s="129" t="s">
        <v>75</v>
      </c>
      <c r="B25" s="101" t="s">
        <v>76</v>
      </c>
    </row>
    <row r="26" spans="1:13" x14ac:dyDescent="0.25">
      <c r="A26" s="129" t="s">
        <v>77</v>
      </c>
      <c r="B26" s="101" t="s">
        <v>78</v>
      </c>
    </row>
    <row r="27" spans="1:13" x14ac:dyDescent="0.25">
      <c r="A27" s="129" t="s">
        <v>79</v>
      </c>
      <c r="B27" s="101" t="s">
        <v>80</v>
      </c>
    </row>
    <row r="28" spans="1:13" x14ac:dyDescent="0.25">
      <c r="A28" s="129" t="s">
        <v>8</v>
      </c>
      <c r="B28" s="101" t="s">
        <v>81</v>
      </c>
    </row>
  </sheetData>
  <mergeCells count="3">
    <mergeCell ref="A20:M23"/>
    <mergeCell ref="A3:M11"/>
    <mergeCell ref="A14:M17"/>
  </mergeCells>
  <hyperlinks>
    <hyperlink ref="A25" location="'calcul de g '!A1" display="Calcul de g" xr:uid="{67EFBA46-1B54-4AA9-A9E0-3957CA7C051F}"/>
    <hyperlink ref="A26" location="'Correction clustering'!A1" display="Correction clustering" xr:uid="{3AB06B4C-503E-4151-9437-229335914632}"/>
    <hyperlink ref="A27" location="'Odyssey MAths'!A1" display="Odyssey Maths" xr:uid="{44B43F69-AF63-4402-8B13-BC63F186ACC4}"/>
    <hyperlink ref="A28" location="KIPP!A1" display="KIPP" xr:uid="{50EB8B16-5F64-4D92-B5B3-C54CBC0E4B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D788-BBE8-486A-84F4-A7AAF58B2AC2}">
  <dimension ref="A1:L7"/>
  <sheetViews>
    <sheetView workbookViewId="0">
      <selection activeCell="I14" sqref="I14"/>
    </sheetView>
  </sheetViews>
  <sheetFormatPr baseColWidth="10" defaultRowHeight="15" x14ac:dyDescent="0.25"/>
  <cols>
    <col min="1" max="1" width="10.7109375" customWidth="1"/>
    <col min="2" max="3" width="4.7109375" customWidth="1"/>
    <col min="4" max="5" width="9.28515625" customWidth="1"/>
    <col min="6" max="7" width="7.28515625" customWidth="1"/>
    <col min="8" max="8" width="6.5703125" customWidth="1"/>
    <col min="9" max="9" width="11.7109375" customWidth="1"/>
    <col min="10" max="10" width="8.5703125" customWidth="1"/>
    <col min="11" max="11" width="8.28515625" customWidth="1"/>
    <col min="12" max="12" width="8.5703125" customWidth="1"/>
  </cols>
  <sheetData>
    <row r="1" spans="1:12" x14ac:dyDescent="0.25">
      <c r="A1" s="7" t="s">
        <v>57</v>
      </c>
      <c r="B1" s="1"/>
      <c r="C1" s="1"/>
      <c r="D1" t="s">
        <v>65</v>
      </c>
      <c r="E1" s="1"/>
      <c r="F1" s="1"/>
      <c r="G1" s="1"/>
      <c r="I1" s="1"/>
      <c r="J1" s="1"/>
      <c r="K1" s="2"/>
    </row>
    <row r="2" spans="1:12" x14ac:dyDescent="0.25">
      <c r="B2" s="1"/>
      <c r="C2" s="1"/>
      <c r="E2" s="1"/>
      <c r="F2" s="1"/>
      <c r="G2" s="1"/>
      <c r="I2" s="1"/>
      <c r="J2" s="1"/>
      <c r="K2" s="2"/>
    </row>
    <row r="3" spans="1:12" x14ac:dyDescent="0.25">
      <c r="A3" s="125" t="s">
        <v>66</v>
      </c>
      <c r="B3" s="125"/>
      <c r="C3" s="125"/>
      <c r="D3" s="125"/>
      <c r="E3" s="125"/>
      <c r="F3" s="125"/>
      <c r="G3" s="125"/>
      <c r="H3" s="125"/>
      <c r="I3" s="125"/>
      <c r="J3" s="125"/>
      <c r="K3" s="125"/>
      <c r="L3" s="125"/>
    </row>
    <row r="4" spans="1:12" ht="15.75" thickBot="1" x14ac:dyDescent="0.3">
      <c r="A4" s="125"/>
      <c r="B4" s="125"/>
      <c r="C4" s="125"/>
      <c r="D4" s="125"/>
      <c r="E4" s="125"/>
      <c r="F4" s="125"/>
      <c r="G4" s="125"/>
      <c r="H4" s="125"/>
      <c r="I4" s="125"/>
      <c r="J4" s="125"/>
      <c r="K4" s="125"/>
      <c r="L4" s="125"/>
    </row>
    <row r="5" spans="1:12" x14ac:dyDescent="0.25">
      <c r="B5" s="84" t="s">
        <v>54</v>
      </c>
      <c r="C5" s="85"/>
      <c r="D5" s="85"/>
      <c r="E5" s="85"/>
      <c r="F5" s="85"/>
      <c r="G5" s="86"/>
      <c r="L5" s="68" t="s">
        <v>45</v>
      </c>
    </row>
    <row r="6" spans="1:12" x14ac:dyDescent="0.25">
      <c r="A6" s="7"/>
      <c r="B6" s="23" t="s">
        <v>0</v>
      </c>
      <c r="C6" s="24" t="s">
        <v>1</v>
      </c>
      <c r="D6" s="24" t="s">
        <v>2</v>
      </c>
      <c r="E6" s="24" t="s">
        <v>3</v>
      </c>
      <c r="F6" s="24" t="s">
        <v>4</v>
      </c>
      <c r="G6" s="43" t="s">
        <v>5</v>
      </c>
      <c r="H6" s="13" t="s">
        <v>7</v>
      </c>
      <c r="I6" s="3" t="s">
        <v>55</v>
      </c>
      <c r="J6" s="3" t="s">
        <v>56</v>
      </c>
      <c r="K6" s="82" t="s">
        <v>6</v>
      </c>
      <c r="L6" s="22" t="s">
        <v>6</v>
      </c>
    </row>
    <row r="7" spans="1:12" ht="15.75" thickBot="1" x14ac:dyDescent="0.3">
      <c r="A7" s="6" t="s">
        <v>23</v>
      </c>
      <c r="B7" s="44">
        <v>1223</v>
      </c>
      <c r="C7" s="45">
        <v>1233</v>
      </c>
      <c r="D7" s="46">
        <v>648.29</v>
      </c>
      <c r="E7" s="46">
        <v>647.5</v>
      </c>
      <c r="F7" s="46">
        <v>38.69</v>
      </c>
      <c r="G7" s="47">
        <v>38.18</v>
      </c>
      <c r="H7" s="42">
        <f>1-3/(4*(B7+C7)-9)</f>
        <v>0.99969434538970958</v>
      </c>
      <c r="I7" s="41">
        <f>((B7-1)*F7^2+(C7-1)*G7^2)/(B7+C7-2)</f>
        <v>1477.2343728606356</v>
      </c>
      <c r="J7" s="41">
        <f>I7^0.5</f>
        <v>38.43480678838695</v>
      </c>
      <c r="K7" s="83">
        <f>(D7-E7)*(1-3/(4*(B7+C7)-9))/J7</f>
        <v>2.0548003199445226E-2</v>
      </c>
      <c r="L7" s="5">
        <v>2.0548003199445199E-2</v>
      </c>
    </row>
  </sheetData>
  <mergeCells count="2">
    <mergeCell ref="B5:G5"/>
    <mergeCell ref="A3: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3D96-CE5D-4D13-A4CB-AB82293D33FD}">
  <dimension ref="A1:W18"/>
  <sheetViews>
    <sheetView workbookViewId="0">
      <selection activeCell="P20" sqref="P20"/>
    </sheetView>
  </sheetViews>
  <sheetFormatPr baseColWidth="10" defaultRowHeight="15" x14ac:dyDescent="0.25"/>
  <cols>
    <col min="1" max="1" width="12" style="101" customWidth="1"/>
    <col min="2" max="3" width="4.85546875" style="101" customWidth="1"/>
    <col min="4" max="5" width="3.85546875" style="101" customWidth="1"/>
    <col min="6" max="6" width="4.42578125" style="101" customWidth="1"/>
    <col min="7" max="7" width="7.7109375" style="101" customWidth="1"/>
    <col min="8" max="8" width="5.85546875" style="101" customWidth="1"/>
    <col min="9" max="9" width="7.5703125" style="101" customWidth="1"/>
    <col min="10" max="12" width="7.140625" style="101" customWidth="1"/>
    <col min="13" max="13" width="6.28515625" style="101" customWidth="1"/>
    <col min="14" max="15" width="7.140625" style="101" customWidth="1"/>
    <col min="16" max="16" width="7" style="101" customWidth="1"/>
    <col min="17" max="17" width="7.140625" style="101" customWidth="1"/>
    <col min="18" max="18" width="8.28515625" style="101" customWidth="1"/>
    <col min="19" max="21" width="7.140625" style="101" customWidth="1"/>
    <col min="22" max="22" width="8" style="101" customWidth="1"/>
    <col min="23" max="23" width="8.85546875" style="101" customWidth="1"/>
    <col min="24" max="16384" width="11.42578125" style="101"/>
  </cols>
  <sheetData>
    <row r="1" spans="1:23" x14ac:dyDescent="0.25">
      <c r="A1" s="7" t="s">
        <v>57</v>
      </c>
      <c r="C1" s="101" t="s">
        <v>86</v>
      </c>
    </row>
    <row r="2" spans="1:23" x14ac:dyDescent="0.25">
      <c r="A2" s="7"/>
    </row>
    <row r="3" spans="1:23" x14ac:dyDescent="0.25">
      <c r="A3" s="102" t="s">
        <v>62</v>
      </c>
      <c r="B3" s="102"/>
      <c r="C3" s="102"/>
      <c r="D3" s="102"/>
      <c r="E3" s="102"/>
      <c r="F3" s="102"/>
      <c r="G3" s="102"/>
      <c r="H3" s="102"/>
      <c r="I3" s="102"/>
      <c r="J3" s="102"/>
      <c r="K3" s="102"/>
      <c r="L3" s="102"/>
      <c r="M3" s="102"/>
      <c r="N3" s="102"/>
      <c r="O3" s="102"/>
      <c r="P3" s="102"/>
      <c r="Q3" s="102"/>
      <c r="R3" s="102"/>
      <c r="S3" s="102"/>
      <c r="T3" s="102"/>
      <c r="U3" s="102"/>
      <c r="V3" s="102"/>
      <c r="W3" s="102"/>
    </row>
    <row r="4" spans="1:23" x14ac:dyDescent="0.25">
      <c r="A4" s="102"/>
      <c r="B4" s="102"/>
      <c r="C4" s="102"/>
      <c r="D4" s="102"/>
      <c r="E4" s="102"/>
      <c r="F4" s="102"/>
      <c r="G4" s="102"/>
      <c r="H4" s="102"/>
      <c r="I4" s="102"/>
      <c r="J4" s="102"/>
      <c r="K4" s="102"/>
      <c r="L4" s="102"/>
      <c r="M4" s="102"/>
      <c r="N4" s="102"/>
      <c r="O4" s="102"/>
      <c r="P4" s="102"/>
      <c r="Q4" s="102"/>
      <c r="R4" s="102"/>
      <c r="S4" s="102"/>
      <c r="T4" s="102"/>
      <c r="U4" s="102"/>
      <c r="V4" s="102"/>
      <c r="W4" s="102"/>
    </row>
    <row r="5" spans="1:23" x14ac:dyDescent="0.25">
      <c r="A5" s="102"/>
      <c r="B5" s="102"/>
      <c r="C5" s="102"/>
      <c r="D5" s="102"/>
      <c r="E5" s="102"/>
      <c r="F5" s="102"/>
      <c r="G5" s="102"/>
      <c r="H5" s="102"/>
      <c r="I5" s="102"/>
      <c r="J5" s="102"/>
      <c r="K5" s="102"/>
      <c r="L5" s="102"/>
      <c r="M5" s="102"/>
      <c r="N5" s="102"/>
      <c r="O5" s="102"/>
      <c r="P5" s="102"/>
      <c r="Q5" s="102"/>
      <c r="R5" s="102"/>
      <c r="S5" s="102"/>
      <c r="T5" s="102"/>
      <c r="U5" s="102"/>
      <c r="V5" s="102"/>
      <c r="W5" s="102"/>
    </row>
    <row r="6" spans="1:23" x14ac:dyDescent="0.25">
      <c r="A6" s="101" t="s">
        <v>87</v>
      </c>
    </row>
    <row r="7" spans="1:23" ht="15.75" thickBot="1" x14ac:dyDescent="0.3"/>
    <row r="8" spans="1:23" x14ac:dyDescent="0.25">
      <c r="B8" s="87" t="s">
        <v>54</v>
      </c>
      <c r="C8" s="88"/>
      <c r="D8" s="88"/>
      <c r="E8" s="88"/>
      <c r="F8" s="88"/>
      <c r="G8" s="89"/>
      <c r="H8" s="28"/>
      <c r="I8" s="28"/>
      <c r="J8" s="28"/>
      <c r="K8" s="103"/>
      <c r="L8" s="50" t="s">
        <v>6</v>
      </c>
      <c r="M8" s="90" t="s">
        <v>32</v>
      </c>
      <c r="N8" s="92"/>
      <c r="O8" s="90" t="s">
        <v>33</v>
      </c>
      <c r="P8" s="92"/>
      <c r="Q8" s="90" t="s">
        <v>34</v>
      </c>
      <c r="R8" s="92"/>
      <c r="S8" s="90" t="s">
        <v>30</v>
      </c>
      <c r="T8" s="91"/>
      <c r="U8" s="91"/>
      <c r="V8" s="92"/>
      <c r="W8" s="71" t="s">
        <v>46</v>
      </c>
    </row>
    <row r="9" spans="1:23" x14ac:dyDescent="0.25">
      <c r="B9" s="23" t="s">
        <v>0</v>
      </c>
      <c r="C9" s="81" t="s">
        <v>1</v>
      </c>
      <c r="D9" s="81" t="s">
        <v>35</v>
      </c>
      <c r="E9" s="81" t="s">
        <v>36</v>
      </c>
      <c r="F9" s="81" t="s">
        <v>37</v>
      </c>
      <c r="G9" s="51" t="s">
        <v>15</v>
      </c>
      <c r="H9" s="13" t="s">
        <v>38</v>
      </c>
      <c r="I9" s="68" t="s">
        <v>39</v>
      </c>
      <c r="J9" s="68" t="s">
        <v>16</v>
      </c>
      <c r="K9" s="49" t="s">
        <v>7</v>
      </c>
      <c r="L9" s="54" t="s">
        <v>41</v>
      </c>
      <c r="M9" s="55" t="s">
        <v>40</v>
      </c>
      <c r="N9" s="56" t="s">
        <v>17</v>
      </c>
      <c r="O9" s="55" t="s">
        <v>40</v>
      </c>
      <c r="P9" s="56" t="s">
        <v>41</v>
      </c>
      <c r="Q9" s="55" t="s">
        <v>40</v>
      </c>
      <c r="R9" s="56" t="s">
        <v>41</v>
      </c>
      <c r="S9" s="58" t="s">
        <v>18</v>
      </c>
      <c r="T9" s="68" t="s">
        <v>19</v>
      </c>
      <c r="U9" s="30" t="s">
        <v>20</v>
      </c>
      <c r="V9" s="56" t="s">
        <v>21</v>
      </c>
      <c r="W9" s="70" t="s">
        <v>47</v>
      </c>
    </row>
    <row r="10" spans="1:23" x14ac:dyDescent="0.25">
      <c r="A10" s="104" t="s">
        <v>22</v>
      </c>
      <c r="B10" s="105">
        <v>125</v>
      </c>
      <c r="C10" s="106">
        <v>82</v>
      </c>
      <c r="D10" s="106">
        <v>7</v>
      </c>
      <c r="E10" s="106">
        <v>4</v>
      </c>
      <c r="F10" s="106">
        <v>0.2</v>
      </c>
      <c r="G10" s="53">
        <v>0.44632899999999998</v>
      </c>
      <c r="H10" s="107">
        <f>B10+C10</f>
        <v>207</v>
      </c>
      <c r="I10" s="108">
        <f>D10+E10</f>
        <v>11</v>
      </c>
      <c r="J10" s="108">
        <f>H10/I10</f>
        <v>18.818181818181817</v>
      </c>
      <c r="K10" s="104">
        <f>(1-3/(4*(C10+B10)-9))</f>
        <v>0.99633699633699635</v>
      </c>
      <c r="L10" s="109">
        <f>G10*(1-(2*(J10-1)*F10/M10))^0.5</f>
        <v>0.43850156241705662</v>
      </c>
      <c r="M10" s="55">
        <f>H10-2</f>
        <v>205</v>
      </c>
      <c r="N10" s="110">
        <f>((M10-2*(J10-1)*F10)^2)/(M10*(1-F10)^2+J10*(H10-2*J10)*F10^2+2*(H10-2*J10)*F10*(1-F10))</f>
        <v>125.13900566846105</v>
      </c>
      <c r="O10" s="57">
        <f>K10^2*H10/(B10*C10)+G10^2/(2*H10)</f>
        <v>2.0528625861146215E-2</v>
      </c>
      <c r="P10" s="111">
        <f>K10^2*(H10/(B10*C10)*(1+(J10-1)*F10)+G10^2*(M10*(1-F10)^2+J10*(H10-2*J10)*F10^2+2*(H10-2*J10)*F10*(1-F10))/(2*M10*(M10-2*(J10-1)*F10)))</f>
        <v>9.2251903288053563E-2</v>
      </c>
      <c r="Q10" s="57">
        <f>O10^0.5</f>
        <v>0.1432781416027798</v>
      </c>
      <c r="R10" s="110">
        <f>P10^0.5</f>
        <v>0.30372998417682368</v>
      </c>
      <c r="S10" s="112">
        <f>G10/(H10/(C10*B10)+G10^2/(2*H10))^0.5</f>
        <v>3.1039780831750123</v>
      </c>
      <c r="T10" s="113">
        <f>S10*((H10-2-2*(J10-1)*F10)/((H10-2)*(1+(J10-1)*F10)))^0.5</f>
        <v>1.427510033401957</v>
      </c>
      <c r="U10" s="114">
        <f>IF(G10&lt;0,_xlfn.T.DIST.2T(-S10,M10),_xlfn.T.DIST.2T(S10,M10))</f>
        <v>2.1790133277404902E-3</v>
      </c>
      <c r="V10" s="115">
        <f>IF(H10&lt;0,_xlfn.T.DIST.2T(-T10,N10),_xlfn.T.DIST.2T(T10,N10))</f>
        <v>0.15592637630496625</v>
      </c>
      <c r="W10" s="116">
        <v>0.15112</v>
      </c>
    </row>
    <row r="11" spans="1:23" ht="15.75" thickBot="1" x14ac:dyDescent="0.3">
      <c r="A11" s="104" t="s">
        <v>63</v>
      </c>
      <c r="B11" s="117">
        <v>1223</v>
      </c>
      <c r="C11" s="118">
        <v>1233</v>
      </c>
      <c r="D11" s="118">
        <v>60</v>
      </c>
      <c r="E11" s="118">
        <v>62</v>
      </c>
      <c r="F11" s="118">
        <v>0.2</v>
      </c>
      <c r="G11" s="119">
        <v>2.0548003199445199E-2</v>
      </c>
      <c r="H11" s="107">
        <f>B11+C11</f>
        <v>2456</v>
      </c>
      <c r="I11" s="108">
        <f>D11+E11</f>
        <v>122</v>
      </c>
      <c r="J11" s="108">
        <f>H11/I11</f>
        <v>20.131147540983605</v>
      </c>
      <c r="K11" s="104">
        <f>(1-3/(4*(C11+B11)-9))</f>
        <v>0.99969434538970958</v>
      </c>
      <c r="L11" s="120">
        <f>G11*(1-(2*(J11-1)*F11/M11))^0.5</f>
        <v>2.0515940133269066E-2</v>
      </c>
      <c r="M11" s="27">
        <f>H11-2</f>
        <v>2454</v>
      </c>
      <c r="N11" s="121">
        <f>((M11-2*(J11-1)*F11)^2)/(M11*(1-F11)^2+J11*(H11-2*J11)*F11^2+2*(H11-2*J11)*F11*(1-F11))</f>
        <v>1395.3865954562962</v>
      </c>
      <c r="O11" s="57">
        <f>K11^2*H11/(B11*C11)+G11^2/(2*H11)</f>
        <v>1.6277819712141957E-3</v>
      </c>
      <c r="P11" s="111">
        <f>K11^2*(H11/(B11*C11)*(1+(J11-1)*F11)+G11^2*(M11*(1-F11)^2+J11*(H11-2*J11)*F11^2+2*(H11-2*J11)*F11*(1-F11))/(2*M11*(M11-2*(J11-1)*F11)))</f>
        <v>7.8557852621140515E-3</v>
      </c>
      <c r="Q11" s="48">
        <f>O11^0.5</f>
        <v>4.0345780091779061E-2</v>
      </c>
      <c r="R11" s="121">
        <f>P11^0.5</f>
        <v>8.8632867843221969E-2</v>
      </c>
      <c r="S11" s="122">
        <f>G11/(H11/(C11*B11)+G11^2/(2*H11))^0.5</f>
        <v>0.50914179605174148</v>
      </c>
      <c r="T11" s="123">
        <f>S11*((H11-2-2*(J11-1)*F11)/((H11-2)*(1+(J11-1)*F11)))^0.5</f>
        <v>0.23139638151553032</v>
      </c>
      <c r="U11" s="114">
        <f>IF(G11&lt;0,_xlfn.T.DIST.2T(-S11,M11),_xlfn.T.DIST.2T(S11,M11))</f>
        <v>0.61069861224175992</v>
      </c>
      <c r="V11" s="115">
        <f>IF(H11&lt;0,_xlfn.T.DIST.2T(-T11,N11),_xlfn.T.DIST.2T(T11,N11))</f>
        <v>0.81704081101411663</v>
      </c>
      <c r="W11" s="124">
        <v>0.62056</v>
      </c>
    </row>
    <row r="12" spans="1:23" x14ac:dyDescent="0.25">
      <c r="A12" s="130"/>
      <c r="B12" s="132"/>
      <c r="C12" s="132"/>
      <c r="D12" s="132"/>
      <c r="E12" s="132"/>
      <c r="F12" s="132"/>
      <c r="G12" s="132"/>
      <c r="H12" s="132"/>
      <c r="I12" s="132"/>
      <c r="J12" s="132"/>
      <c r="K12" s="133"/>
      <c r="L12" s="132"/>
      <c r="M12" s="134"/>
      <c r="N12" s="132"/>
      <c r="O12" s="135"/>
      <c r="P12" s="131"/>
      <c r="Q12" s="135"/>
      <c r="R12" s="132"/>
      <c r="S12" s="132"/>
      <c r="T12" s="131"/>
      <c r="U12" s="132"/>
      <c r="V12" s="132"/>
      <c r="W12" s="130"/>
    </row>
    <row r="13" spans="1:23" x14ac:dyDescent="0.25">
      <c r="A13" s="130" t="s">
        <v>82</v>
      </c>
      <c r="B13" s="136" t="s">
        <v>84</v>
      </c>
      <c r="C13" s="132"/>
      <c r="D13" s="132"/>
      <c r="E13" s="132"/>
      <c r="F13" s="132"/>
      <c r="G13" s="132"/>
      <c r="H13" s="132"/>
      <c r="I13" s="132"/>
      <c r="J13" s="132"/>
      <c r="K13" s="133"/>
      <c r="L13" s="132"/>
      <c r="M13" s="134"/>
      <c r="N13" s="132"/>
      <c r="O13" s="135"/>
      <c r="P13" s="131"/>
      <c r="Q13" s="135"/>
      <c r="R13" s="132"/>
      <c r="S13" s="132"/>
      <c r="T13" s="131"/>
      <c r="U13" s="132"/>
      <c r="V13" s="132"/>
      <c r="W13" s="130"/>
    </row>
    <row r="14" spans="1:23" x14ac:dyDescent="0.25">
      <c r="A14" s="133" t="s">
        <v>83</v>
      </c>
      <c r="B14" s="101" t="s">
        <v>85</v>
      </c>
    </row>
    <row r="15" spans="1:23" x14ac:dyDescent="0.25">
      <c r="A15" s="101" t="s">
        <v>67</v>
      </c>
    </row>
    <row r="16" spans="1:23" x14ac:dyDescent="0.25">
      <c r="A16" s="101" t="s">
        <v>64</v>
      </c>
    </row>
    <row r="17" ht="15.75" customHeight="1" x14ac:dyDescent="0.25"/>
    <row r="18" ht="15.75" customHeight="1" x14ac:dyDescent="0.25"/>
  </sheetData>
  <mergeCells count="6">
    <mergeCell ref="A3:W5"/>
    <mergeCell ref="B8:G8"/>
    <mergeCell ref="S8:V8"/>
    <mergeCell ref="M8:N8"/>
    <mergeCell ref="O8:P8"/>
    <mergeCell ref="Q8:R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877A4-FBB3-42A5-834C-6B1403DAFE32}">
  <dimension ref="A1:Q13"/>
  <sheetViews>
    <sheetView zoomScale="80" zoomScaleNormal="80" workbookViewId="0">
      <selection activeCell="G13" sqref="G13"/>
    </sheetView>
  </sheetViews>
  <sheetFormatPr baseColWidth="10" defaultRowHeight="15" x14ac:dyDescent="0.25"/>
  <cols>
    <col min="1" max="1" width="12" customWidth="1"/>
    <col min="2" max="2" width="6.85546875" customWidth="1"/>
    <col min="3" max="3" width="6.28515625" customWidth="1"/>
    <col min="4" max="4" width="6.5703125" customWidth="1"/>
    <col min="5" max="5" width="15.5703125" customWidth="1"/>
    <col min="6" max="6" width="10.140625" customWidth="1"/>
    <col min="7" max="7" width="11" customWidth="1"/>
    <col min="8" max="8" width="10.28515625" customWidth="1"/>
    <col min="9" max="9" width="8.85546875" customWidth="1"/>
    <col min="10" max="10" width="7.85546875" customWidth="1"/>
    <col min="11" max="11" width="9.28515625" customWidth="1"/>
    <col min="16" max="16" width="12.7109375" customWidth="1"/>
    <col min="17" max="17" width="17.7109375" customWidth="1"/>
  </cols>
  <sheetData>
    <row r="1" spans="1:17" ht="15.75" x14ac:dyDescent="0.25">
      <c r="A1" s="7" t="s">
        <v>57</v>
      </c>
      <c r="C1" s="32" t="s">
        <v>72</v>
      </c>
    </row>
    <row r="3" spans="1:17" x14ac:dyDescent="0.25">
      <c r="A3" t="s">
        <v>70</v>
      </c>
    </row>
    <row r="4" spans="1:17" x14ac:dyDescent="0.25">
      <c r="B4" s="93" t="s">
        <v>31</v>
      </c>
      <c r="C4" s="93"/>
      <c r="D4" s="93"/>
      <c r="E4" s="29"/>
      <c r="F4" s="29"/>
      <c r="G4" s="29"/>
      <c r="H4" s="29"/>
      <c r="I4" s="29"/>
      <c r="J4" s="94"/>
      <c r="K4" s="94"/>
      <c r="L4" s="94"/>
      <c r="M4" s="94"/>
      <c r="N4" s="94"/>
      <c r="O4" s="94"/>
      <c r="P4" s="94"/>
      <c r="Q4" s="94"/>
    </row>
    <row r="5" spans="1:17" ht="14.25" customHeight="1" x14ac:dyDescent="0.25">
      <c r="A5" s="10" t="s">
        <v>43</v>
      </c>
      <c r="B5" s="35" t="s">
        <v>0</v>
      </c>
      <c r="C5" s="35" t="s">
        <v>1</v>
      </c>
      <c r="D5" s="35" t="s">
        <v>6</v>
      </c>
      <c r="E5" s="33" t="s">
        <v>7</v>
      </c>
      <c r="F5" s="33" t="s">
        <v>10</v>
      </c>
      <c r="G5" s="33" t="s">
        <v>9</v>
      </c>
      <c r="H5" s="33" t="s">
        <v>44</v>
      </c>
      <c r="I5" s="73"/>
      <c r="J5" s="69"/>
      <c r="K5" s="72"/>
      <c r="L5" s="72"/>
      <c r="M5" s="72"/>
      <c r="N5" s="19"/>
      <c r="O5" s="72"/>
      <c r="P5" s="72"/>
      <c r="Q5" s="72"/>
    </row>
    <row r="6" spans="1:17" x14ac:dyDescent="0.25">
      <c r="A6" s="5" t="s">
        <v>24</v>
      </c>
      <c r="B6" s="36">
        <v>60</v>
      </c>
      <c r="C6" s="36">
        <v>45</v>
      </c>
      <c r="D6" s="37">
        <v>0.46479311077331198</v>
      </c>
      <c r="E6" s="8">
        <f>(1-3/(4*(C6+B6)-9))</f>
        <v>0.99270072992700731</v>
      </c>
      <c r="F6" s="41">
        <f>E6^2*(1/B6+1/C6)+D6^2/(2*(B6+C6))</f>
        <v>3.9351966694934154E-2</v>
      </c>
      <c r="G6" s="41">
        <f>F6^0.5</f>
        <v>0.19837330136622255</v>
      </c>
      <c r="H6" s="8">
        <f>1/G6^2</f>
        <v>25.411690545284277</v>
      </c>
      <c r="I6" s="20"/>
      <c r="J6" s="20"/>
      <c r="K6" s="74"/>
      <c r="L6" s="21"/>
      <c r="M6" s="21"/>
      <c r="N6" s="19"/>
      <c r="O6" s="21"/>
      <c r="P6" s="20"/>
      <c r="Q6" s="20"/>
    </row>
    <row r="7" spans="1:17" x14ac:dyDescent="0.25">
      <c r="A7" s="5" t="s">
        <v>22</v>
      </c>
      <c r="B7" s="36">
        <v>125</v>
      </c>
      <c r="C7" s="36">
        <v>82</v>
      </c>
      <c r="D7" s="38">
        <v>0.44632944416485398</v>
      </c>
      <c r="E7" s="8">
        <f t="shared" ref="E7:E8" si="0">(1-3/(4*(C7+B7)-9))</f>
        <v>0.99633699633699635</v>
      </c>
      <c r="F7" s="41">
        <v>9.2251903288053563E-2</v>
      </c>
      <c r="G7" s="41">
        <f t="shared" ref="G7:G8" si="1">F7^0.5</f>
        <v>0.30372998417682368</v>
      </c>
      <c r="H7" s="8">
        <f>1/G7^2</f>
        <v>10.839884754220545</v>
      </c>
      <c r="I7" s="20"/>
      <c r="J7" s="75"/>
      <c r="K7" s="74"/>
      <c r="L7" s="21"/>
      <c r="M7" s="21"/>
      <c r="N7" s="19"/>
      <c r="O7" s="21"/>
      <c r="P7" s="20"/>
      <c r="Q7" s="20"/>
    </row>
    <row r="8" spans="1:17" x14ac:dyDescent="0.25">
      <c r="A8" s="5" t="s">
        <v>23</v>
      </c>
      <c r="B8" s="36">
        <v>1223</v>
      </c>
      <c r="C8" s="36">
        <v>1233</v>
      </c>
      <c r="D8" s="38">
        <v>2.0548003199445199E-2</v>
      </c>
      <c r="E8" s="8">
        <f t="shared" si="0"/>
        <v>0.99969434538970958</v>
      </c>
      <c r="F8" s="41">
        <v>7.8557852621140515E-3</v>
      </c>
      <c r="G8" s="41">
        <f t="shared" si="1"/>
        <v>8.8632867843221969E-2</v>
      </c>
      <c r="H8" s="8">
        <f>1/G8^2</f>
        <v>127.29472186856752</v>
      </c>
      <c r="I8" s="20"/>
      <c r="J8" s="75"/>
      <c r="K8" s="74"/>
      <c r="L8" s="21"/>
      <c r="M8" s="21"/>
      <c r="N8" s="19"/>
      <c r="O8" s="21"/>
      <c r="P8" s="20"/>
      <c r="Q8" s="20"/>
    </row>
    <row r="9" spans="1:17" x14ac:dyDescent="0.25">
      <c r="A9" s="19"/>
      <c r="B9" s="78"/>
      <c r="C9" s="78"/>
      <c r="D9" s="78"/>
      <c r="E9" s="78"/>
      <c r="F9" s="20"/>
      <c r="G9" s="20"/>
      <c r="H9" s="20"/>
      <c r="I9" s="20"/>
      <c r="J9" s="20"/>
      <c r="K9" s="21"/>
      <c r="L9" s="20"/>
      <c r="M9" s="20"/>
      <c r="N9" s="20"/>
      <c r="O9" s="20"/>
      <c r="P9" s="21"/>
      <c r="Q9" s="21"/>
    </row>
    <row r="10" spans="1:17" x14ac:dyDescent="0.25">
      <c r="A10" s="79" t="s">
        <v>88</v>
      </c>
      <c r="B10" s="77"/>
      <c r="C10" s="77"/>
      <c r="D10" s="77"/>
      <c r="E10" s="77"/>
      <c r="F10" s="1"/>
      <c r="G10" s="1"/>
      <c r="H10" s="1"/>
      <c r="I10" s="1"/>
      <c r="J10" s="1"/>
      <c r="K10" s="1"/>
      <c r="L10" s="1"/>
      <c r="M10" s="1"/>
      <c r="N10" s="1"/>
      <c r="O10" s="1"/>
    </row>
    <row r="11" spans="1:17" ht="28.5" customHeight="1" x14ac:dyDescent="0.25">
      <c r="A11" s="68" t="s">
        <v>48</v>
      </c>
      <c r="B11" s="68" t="s">
        <v>50</v>
      </c>
      <c r="C11" s="68" t="s">
        <v>49</v>
      </c>
      <c r="D11" s="68" t="s">
        <v>13</v>
      </c>
      <c r="E11" s="68" t="s">
        <v>14</v>
      </c>
      <c r="F11" s="73"/>
      <c r="G11" s="73"/>
      <c r="H11" s="1"/>
      <c r="I11" s="1"/>
      <c r="J11" s="1"/>
      <c r="K11" s="1"/>
      <c r="L11" s="1"/>
      <c r="M11" s="1"/>
      <c r="N11" s="1"/>
      <c r="O11" s="1"/>
    </row>
    <row r="12" spans="1:17" x14ac:dyDescent="0.25">
      <c r="A12" s="4">
        <f>SUMPRODUCT(D6:D8,H6:H8)/SUM(H6:H8)</f>
        <v>0.11779533454153013</v>
      </c>
      <c r="B12" s="4">
        <f>1/(SUM(H6:H8))</f>
        <v>6.1144765568878984E-3</v>
      </c>
      <c r="C12" s="4">
        <f>B12^0.5</f>
        <v>7.8195118497818641E-2</v>
      </c>
      <c r="D12" s="4">
        <f>A12/C12</f>
        <v>1.5064282375224765</v>
      </c>
      <c r="E12" s="4">
        <f>2*(1-_xlfn.NORM.S.DIST(D12,TRUE))</f>
        <v>0.13195727638099752</v>
      </c>
      <c r="F12" s="29"/>
      <c r="G12" s="29"/>
      <c r="H12" s="1"/>
      <c r="I12" s="1"/>
      <c r="J12" s="1"/>
      <c r="K12" s="1"/>
      <c r="L12" s="1"/>
      <c r="M12" s="1"/>
      <c r="N12" s="1"/>
      <c r="O12" s="1"/>
    </row>
    <row r="13" spans="1:17" x14ac:dyDescent="0.25">
      <c r="C13" s="1"/>
      <c r="D13" s="1"/>
      <c r="E13" s="1"/>
      <c r="F13" s="1"/>
      <c r="G13" s="1"/>
      <c r="H13" s="1"/>
      <c r="I13" s="1"/>
      <c r="J13" s="1"/>
      <c r="K13" s="1"/>
      <c r="L13" s="1"/>
      <c r="M13" s="1"/>
      <c r="N13" s="1"/>
      <c r="O13" s="1"/>
    </row>
  </sheetData>
  <mergeCells count="4">
    <mergeCell ref="B4:D4"/>
    <mergeCell ref="J4:K4"/>
    <mergeCell ref="L4:M4"/>
    <mergeCell ref="N4:Q4"/>
  </mergeCells>
  <conditionalFormatting sqref="O9 K6:K8">
    <cfRule type="cellIs" dxfId="4" priority="4" operator="greaterThan">
      <formula>0.05</formula>
    </cfRule>
    <cfRule type="cellIs" dxfId="3" priority="5" operator="greaterThan">
      <formula>"0.05"</formula>
    </cfRule>
  </conditionalFormatting>
  <conditionalFormatting sqref="K9 O6:O8">
    <cfRule type="cellIs" dxfId="2" priority="6" operator="greaterThan">
      <formula>0.05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34D6-6F72-4041-BC21-5379DE6A0D93}">
  <dimension ref="A1:K21"/>
  <sheetViews>
    <sheetView tabSelected="1" zoomScale="80" zoomScaleNormal="80" workbookViewId="0">
      <selection activeCell="I19" sqref="I19"/>
    </sheetView>
  </sheetViews>
  <sheetFormatPr baseColWidth="10" defaultRowHeight="15" x14ac:dyDescent="0.25"/>
  <cols>
    <col min="1" max="1" width="14.140625" customWidth="1"/>
    <col min="2" max="2" width="6.7109375" customWidth="1"/>
    <col min="3" max="3" width="7.85546875" customWidth="1"/>
    <col min="4" max="4" width="6.7109375" customWidth="1"/>
    <col min="5" max="5" width="9.85546875" customWidth="1"/>
    <col min="6" max="7" width="6.5703125" customWidth="1"/>
    <col min="8" max="9" width="9.42578125" customWidth="1"/>
    <col min="10" max="10" width="8.7109375" customWidth="1"/>
  </cols>
  <sheetData>
    <row r="1" spans="1:11" x14ac:dyDescent="0.25">
      <c r="A1" s="7" t="s">
        <v>57</v>
      </c>
      <c r="B1" t="s">
        <v>71</v>
      </c>
    </row>
    <row r="3" spans="1:11" ht="15.75" thickBot="1" x14ac:dyDescent="0.3"/>
    <row r="4" spans="1:11" x14ac:dyDescent="0.25">
      <c r="B4" s="95" t="s">
        <v>31</v>
      </c>
      <c r="C4" s="96"/>
      <c r="D4" s="97"/>
      <c r="E4" s="29"/>
      <c r="F4" s="29"/>
      <c r="G4" s="29"/>
      <c r="H4" s="29"/>
      <c r="I4" s="98" t="s">
        <v>12</v>
      </c>
      <c r="J4" s="99"/>
      <c r="K4" s="11" t="s">
        <v>68</v>
      </c>
    </row>
    <row r="5" spans="1:11" ht="16.5" customHeight="1" x14ac:dyDescent="0.25">
      <c r="A5" s="9" t="s">
        <v>43</v>
      </c>
      <c r="B5" s="62" t="s">
        <v>0</v>
      </c>
      <c r="C5" s="35" t="s">
        <v>1</v>
      </c>
      <c r="D5" s="63" t="s">
        <v>6</v>
      </c>
      <c r="E5" s="31" t="s">
        <v>7</v>
      </c>
      <c r="F5" s="10" t="s">
        <v>10</v>
      </c>
      <c r="G5" s="33" t="s">
        <v>9</v>
      </c>
      <c r="H5" s="34" t="s">
        <v>53</v>
      </c>
      <c r="I5" s="15" t="s">
        <v>11</v>
      </c>
      <c r="J5" s="16" t="s">
        <v>42</v>
      </c>
      <c r="K5" s="31" t="s">
        <v>42</v>
      </c>
    </row>
    <row r="6" spans="1:11" x14ac:dyDescent="0.25">
      <c r="A6" s="6" t="s">
        <v>25</v>
      </c>
      <c r="B6" s="52">
        <v>263</v>
      </c>
      <c r="C6" s="36">
        <v>2462</v>
      </c>
      <c r="D6" s="64">
        <v>0.54219969634973597</v>
      </c>
      <c r="E6" s="14">
        <f>(1-3/(4*(C6+B6)-9))</f>
        <v>0.99972454320080806</v>
      </c>
      <c r="F6" s="8">
        <f>E6^2*(1/B6+1/C6)+D6^2*(1/(2*(B6+C6)))</f>
        <v>4.260078413458504E-3</v>
      </c>
      <c r="G6" s="8">
        <f>F6^0.5</f>
        <v>6.526927618304422E-2</v>
      </c>
      <c r="H6" s="12">
        <f>1/G6</f>
        <v>15.321144319044585</v>
      </c>
      <c r="I6" s="17">
        <f>D6/G6</f>
        <v>8.3071197975164566</v>
      </c>
      <c r="J6" s="59">
        <f>IF(I6&lt;0,_xlfn.T.DIST.2T(-I6,B6+C6-2),_xlfn.T.DIST.2T(I6,B6+C6-2))</f>
        <v>1.5261276831028094E-16</v>
      </c>
      <c r="K6" s="11">
        <v>0</v>
      </c>
    </row>
    <row r="7" spans="1:11" x14ac:dyDescent="0.25">
      <c r="A7" s="6" t="s">
        <v>25</v>
      </c>
      <c r="B7" s="52">
        <v>70</v>
      </c>
      <c r="C7" s="36">
        <v>740</v>
      </c>
      <c r="D7" s="65">
        <v>0.50376794797254298</v>
      </c>
      <c r="E7" s="14">
        <f t="shared" ref="E7:E8" si="0">(1-3/(4*(C7+B7)-9))</f>
        <v>0.99907149489322189</v>
      </c>
      <c r="F7" s="8">
        <f>E7^2*(1/B7+1/C7)+D7^2*(1/(2*(B7+C7)))</f>
        <v>1.5764696572833085E-2</v>
      </c>
      <c r="G7" s="8">
        <f t="shared" ref="G7:G11" si="1">F7^0.5</f>
        <v>0.12555754287510204</v>
      </c>
      <c r="H7" s="12">
        <f t="shared" ref="H7:H11" si="2">1/G7</f>
        <v>7.96447570652722</v>
      </c>
      <c r="I7" s="17">
        <f t="shared" ref="I7:I11" si="3">D7/G7</f>
        <v>4.0122475833543874</v>
      </c>
      <c r="J7" s="59">
        <f t="shared" ref="J7:J11" si="4">IF(I7&lt;0,_xlfn.T.DIST.2T(-I7,B7+C7-2),_xlfn.T.DIST.2T(I7,B7+C7-2))</f>
        <v>6.5727918622529623E-5</v>
      </c>
      <c r="K7" s="11">
        <v>0</v>
      </c>
    </row>
    <row r="8" spans="1:11" x14ac:dyDescent="0.25">
      <c r="A8" s="6" t="s">
        <v>26</v>
      </c>
      <c r="B8" s="52">
        <v>6887</v>
      </c>
      <c r="C8" s="36">
        <v>6737</v>
      </c>
      <c r="D8" s="65">
        <v>0.26798524418668701</v>
      </c>
      <c r="E8" s="14">
        <f t="shared" si="0"/>
        <v>0.99994494099509978</v>
      </c>
      <c r="F8" s="8">
        <f t="shared" ref="F8:F11" si="5">E8^2*(1/B8+1/C8)+D8^2*(1/(2*(B8+C8)))</f>
        <v>2.9623843730704365E-4</v>
      </c>
      <c r="G8" s="8">
        <f t="shared" si="1"/>
        <v>1.7211578582658933E-2</v>
      </c>
      <c r="H8" s="12">
        <f t="shared" si="2"/>
        <v>58.100423223673587</v>
      </c>
      <c r="I8" s="17">
        <f t="shared" si="3"/>
        <v>15.570056104946026</v>
      </c>
      <c r="J8" s="59">
        <f t="shared" si="4"/>
        <v>3.4069572260033416E-54</v>
      </c>
      <c r="K8" s="11">
        <v>0</v>
      </c>
    </row>
    <row r="9" spans="1:11" x14ac:dyDescent="0.25">
      <c r="A9" s="6" t="s">
        <v>27</v>
      </c>
      <c r="B9" s="52">
        <v>725</v>
      </c>
      <c r="C9" s="36">
        <v>691</v>
      </c>
      <c r="D9" s="65">
        <v>0.27285517241379298</v>
      </c>
      <c r="E9" s="14">
        <f t="shared" ref="E9:E11" si="6">(1-3/(4*(C9+B9)-9))</f>
        <v>0.99946949602122015</v>
      </c>
      <c r="F9" s="8">
        <f t="shared" si="5"/>
        <v>2.8497790389912063E-3</v>
      </c>
      <c r="G9" s="8">
        <f t="shared" si="1"/>
        <v>5.3383321730585541E-2</v>
      </c>
      <c r="H9" s="12">
        <f t="shared" si="2"/>
        <v>18.732442410511485</v>
      </c>
      <c r="I9" s="17">
        <f t="shared" si="3"/>
        <v>5.1112438036515595</v>
      </c>
      <c r="J9" s="59">
        <f t="shared" si="4"/>
        <v>3.6382846599649401E-7</v>
      </c>
      <c r="K9" s="11">
        <v>0</v>
      </c>
    </row>
    <row r="10" spans="1:11" x14ac:dyDescent="0.25">
      <c r="A10" s="61" t="s">
        <v>28</v>
      </c>
      <c r="B10" s="40">
        <v>256</v>
      </c>
      <c r="C10" s="39">
        <v>256</v>
      </c>
      <c r="D10" s="66">
        <v>0.135799901912702</v>
      </c>
      <c r="E10" s="14">
        <f t="shared" si="6"/>
        <v>0.99852869053457582</v>
      </c>
      <c r="F10" s="8">
        <f t="shared" si="5"/>
        <v>7.8075370897705632E-3</v>
      </c>
      <c r="G10" s="8">
        <f t="shared" si="1"/>
        <v>8.8360268728487706E-2</v>
      </c>
      <c r="H10" s="12">
        <f t="shared" si="2"/>
        <v>11.317303742848351</v>
      </c>
      <c r="I10" s="17">
        <f t="shared" si="3"/>
        <v>1.5368887381950613</v>
      </c>
      <c r="J10" s="59">
        <f t="shared" si="4"/>
        <v>0.12494070421266473</v>
      </c>
      <c r="K10" s="11">
        <v>0.13</v>
      </c>
    </row>
    <row r="11" spans="1:11" ht="15.75" thickBot="1" x14ac:dyDescent="0.3">
      <c r="A11" s="6" t="s">
        <v>29</v>
      </c>
      <c r="B11" s="25">
        <v>233</v>
      </c>
      <c r="C11" s="26">
        <v>222</v>
      </c>
      <c r="D11" s="67">
        <v>0.175708448371066</v>
      </c>
      <c r="E11" s="14">
        <f t="shared" si="6"/>
        <v>0.99834345665378244</v>
      </c>
      <c r="F11" s="8">
        <f t="shared" si="5"/>
        <v>8.8011579441596155E-3</v>
      </c>
      <c r="G11" s="8">
        <f t="shared" si="1"/>
        <v>9.3814486856559715E-2</v>
      </c>
      <c r="H11" s="12">
        <f t="shared" si="2"/>
        <v>10.659334538907386</v>
      </c>
      <c r="I11" s="18">
        <f t="shared" si="3"/>
        <v>1.8729351324995291</v>
      </c>
      <c r="J11" s="60">
        <f t="shared" si="4"/>
        <v>6.172114097988908E-2</v>
      </c>
      <c r="K11" s="11">
        <v>0.06</v>
      </c>
    </row>
    <row r="12" spans="1:11" s="19" customFormat="1" x14ac:dyDescent="0.25">
      <c r="A12" s="100" t="s">
        <v>90</v>
      </c>
      <c r="B12" s="100"/>
      <c r="C12" s="100"/>
      <c r="D12" s="100"/>
      <c r="E12" s="100"/>
      <c r="F12" s="100"/>
      <c r="G12" s="100"/>
      <c r="H12" s="100"/>
      <c r="I12" s="100"/>
      <c r="J12" s="100"/>
      <c r="K12" s="100"/>
    </row>
    <row r="13" spans="1:11" ht="15" customHeight="1" x14ac:dyDescent="0.25">
      <c r="A13" s="100"/>
      <c r="B13" s="100"/>
      <c r="C13" s="100"/>
      <c r="D13" s="100"/>
      <c r="E13" s="100"/>
      <c r="F13" s="100"/>
      <c r="G13" s="100"/>
      <c r="H13" s="100"/>
      <c r="I13" s="100"/>
      <c r="J13" s="100"/>
      <c r="K13" s="100"/>
    </row>
    <row r="14" spans="1:11" x14ac:dyDescent="0.25">
      <c r="A14" s="100"/>
      <c r="B14" s="100"/>
      <c r="C14" s="100"/>
      <c r="D14" s="100"/>
      <c r="E14" s="100"/>
      <c r="F14" s="100"/>
      <c r="G14" s="100"/>
      <c r="H14" s="100"/>
      <c r="I14" s="100"/>
      <c r="J14" s="100"/>
      <c r="K14" s="100"/>
    </row>
    <row r="15" spans="1:11" x14ac:dyDescent="0.25">
      <c r="D15" s="1"/>
      <c r="E15" s="80"/>
      <c r="F15" s="80"/>
      <c r="G15" s="80"/>
      <c r="H15" s="80"/>
      <c r="I15" s="80"/>
      <c r="J15" s="80"/>
      <c r="K15" s="80"/>
    </row>
    <row r="16" spans="1:11" x14ac:dyDescent="0.25">
      <c r="A16" s="76" t="s">
        <v>89</v>
      </c>
      <c r="B16" s="76"/>
      <c r="C16" s="76"/>
      <c r="D16" s="1"/>
      <c r="E16" s="80"/>
      <c r="F16" s="80"/>
      <c r="G16" s="80"/>
      <c r="H16" s="80"/>
      <c r="I16" s="80"/>
      <c r="J16" s="80"/>
      <c r="K16" s="80"/>
    </row>
    <row r="17" spans="1:11" x14ac:dyDescent="0.25">
      <c r="A17" t="s">
        <v>69</v>
      </c>
      <c r="B17" s="76"/>
      <c r="C17" s="76"/>
      <c r="D17" s="1"/>
      <c r="E17" s="80"/>
      <c r="F17" s="80"/>
      <c r="G17" s="80"/>
      <c r="H17" s="80"/>
      <c r="I17" s="80"/>
      <c r="J17" s="80"/>
      <c r="K17" s="80"/>
    </row>
    <row r="18" spans="1:11" x14ac:dyDescent="0.25">
      <c r="A18" s="68" t="s">
        <v>48</v>
      </c>
      <c r="B18" s="68" t="s">
        <v>50</v>
      </c>
      <c r="C18" s="68" t="s">
        <v>49</v>
      </c>
      <c r="D18" s="68" t="s">
        <v>51</v>
      </c>
      <c r="E18" s="68" t="s">
        <v>52</v>
      </c>
      <c r="F18" s="1"/>
      <c r="G18" s="1"/>
      <c r="H18" s="1"/>
      <c r="I18" s="1"/>
      <c r="J18" s="1"/>
    </row>
    <row r="19" spans="1:11" x14ac:dyDescent="0.25">
      <c r="A19" s="4">
        <f>SUMPRODUCT(D6:D11,H6:H11)/SUM(H6:H11)</f>
        <v>0.29821412997299374</v>
      </c>
      <c r="B19" s="5">
        <f>1/SUM(H6:H11)</f>
        <v>8.1903352707109849E-3</v>
      </c>
      <c r="C19" s="4">
        <f>B19^0.5</f>
        <v>9.0500471107674271E-2</v>
      </c>
      <c r="D19" s="4">
        <f>A19/C19</f>
        <v>3.295166603256563</v>
      </c>
      <c r="E19" s="4">
        <f>2*(1-_xlfn.NORM.S.DIST(D19,TRUE))</f>
        <v>9.8363344543006548E-4</v>
      </c>
      <c r="F19" s="1"/>
      <c r="G19" s="1"/>
      <c r="H19" s="1"/>
      <c r="I19" s="1"/>
      <c r="J19" s="1"/>
    </row>
    <row r="20" spans="1:11" x14ac:dyDescent="0.25">
      <c r="C20" s="1"/>
      <c r="D20" s="1"/>
      <c r="E20" s="1"/>
      <c r="F20" s="1"/>
      <c r="G20" s="1"/>
      <c r="H20" s="1"/>
      <c r="I20" s="1"/>
      <c r="J20" s="1"/>
    </row>
    <row r="21" spans="1:11" x14ac:dyDescent="0.25">
      <c r="C21" s="1"/>
      <c r="D21" s="1"/>
      <c r="E21" s="1"/>
      <c r="F21" s="1"/>
      <c r="G21" s="1"/>
      <c r="H21" s="1"/>
      <c r="I21" s="1"/>
      <c r="J21" s="1"/>
    </row>
  </sheetData>
  <mergeCells count="3">
    <mergeCell ref="B4:D4"/>
    <mergeCell ref="I4:J4"/>
    <mergeCell ref="A12:K14"/>
  </mergeCells>
  <conditionalFormatting sqref="J6:J11">
    <cfRule type="cellIs" dxfId="1" priority="1" operator="greaterThan">
      <formula>0.05</formula>
    </cfRule>
    <cfRule type="cellIs" dxfId="0" priority="2" operator="greaterThan">
      <formula>"0.05"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K g 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4 q G F H r E A A A D 5 A A A A E g A A A E N v b m Z p Z y 9 Q Y W N r Y W d l L n h t b H q / e 7 + N f U V u j k J Z a l F x Z n 6 e r Z K h n o G S Q n F J Y l 5 K Y k 5 + X q q t U l 6 + k r 0 d L 5 d N Q G J y d m J 6 q g J Q d V 6 x V U V x i q 1 S R k l J g Z W + f n l 5 u V 6 5 s V 5 + U b q + k Y G B o X 6 E r 0 9 w c k Z q b q I S X H E m Y c W 6 m X k g a 5 N T l e x s w i C u s T P S s z D W M 7 W w N N E z N z O 0 0 Y c J 2 / h m 5 i G U G A G d r G d g o 4 8 k a O N c m l N S W p R q l 1 a k 6 x Z k o w / j 2 u h D f W E H A A A A / / 8 D A F B L A w Q U A A I A C A A A A C E A C / A I r 7 M H A A A k K w A A E w A A A E Z v c m 1 1 b G F z L 1 N l Y 3 R p b 2 4 x L m 2 c m u F u G 7 k R x 7 8 H y D s I u i 8 O o D P i N J d e e / A H n 2 Q n a i x b 9 d o x i n O x o H c p L W E u K f D P l a 0 L 7 o H a 1 7 g X u 1 l J P k s p K Y 4 a G I i k + S + X H M 6 Q n B 8 I W X h l T S d b / X / 0 0 + t X r 1 + h E k 6 W n e + 6 Q + O l m 0 v T m p B n v i m V R H 5 i y v x M m V K Z K T o H 7 9 9 0 O 8 c d L f 3 r V x 3 6 l 9 n G F Z J + 6 W N + O L B F U 9 P j B 2 d K y 8 O + p e a M x 0 G 3 / / e 7 G 0 i H O y N 8 J e 4 u j R w 4 N Z d 3 z 3 r c p d 9 8 W G D e f d P 7 Z S C 1 q h W p j 7 u 9 b q / T t 7 q p D Y 7 f / f i h 1 z k 1 h W 3 F x x 9 + e P v 2 q N f 5 Z 2 O 9 z P x C y + O X j 4 c X 1 s h / v + m t + v 9 d 9 9 R 8 7 3 / / r 5 f o z J y t G 7 T D u x b 3 J B z T d 3 r q k x Q l d f 5 g N d R e 5 5 f 1 7 y d a Z 4 X Q w u H Y u 2 a z y e v F T H Z q 6 s p E / f 6 f l / a u n T C Y W F e v O t 2 q c B D o Q O / r 1 + 6 V n C v 5 O B z Q E M k 3 H 9 4 f t u r f e p 2 v X Z V v O i u t y C 9 E L U n k 2 0 5 5 + e T X G h q F t 4 X V O 0 z 5 F x o 3 N R G Q X D a + s L X M B 7 Y W K i S 4 a O r 1 N I 6 k 9 D Q p m R e m F K 5 E q M M v 6 l O t p o q 8 F V L 1 t Q D y 9 k 3 5 R 2 m k E 6 H O b 4 i G p t B N Z A B t H M 2 l W + Q j 6 S t b k r Z U c 1 U 2 w T a / F W d F Z S 1 L W A u t 8 4 / O N j O G + r a y W q 4 G E F T X d u r E r F I F p Y i o Z 6 Q 9 P T 9 n K s + u x l z p M n o o V c l x E W / 8 7 z P Z 7 S C g P P W V U Y X y i / y T w k z Q 5 5 2 i C + t 3 C W n O K R H z M 0 l O l X H 7 K G J 1 l M b 5 U d z y N m 7 a 8 d S 7 q C l u + U v U 8 j 5 q + S F q + R C 1 / D V q + T F q + V v U 8 j l q G e 8 w Z e H 1 h e K n z t v U z v u N c 6 p o a E V M K c d W q 2 K R V D l B e 1 s h U 7 p V D u d a z q V O a p s Z B X m 7 V a W U 1 1 I U F Q V h r N k r U c j 8 B E q Y m P F n L Y q H m P G C s n J O D d S S f B Z v 4 9 J T H 2 L G s S h o Y y r y I b R o E y a m u 6 1 o m w 0 Z 5 b T d V m g 9 9 9 Q T L e 5 F L R g y P K R V T v 1 K a 0 5 a 9 k A b q U B K 1 x d a 0 X Z r V L J F 2 p A t h a t N 6 4 x p T 0 5 F 4 1 N S W t v F I 5 2 r k r p + S n F G f V N l c g w f p X X T 9 F A / U a + U S q m G p a i S 3 h h q r Y x V y X l o t 1 a R n t a h f U x q P r M m / j M l a l M 8 L F K 6 c 9 s o c L o 2 o j O O T I v c o s 2 o t A 6 g R a K B 9 D 4 5 l J E q K j U N Z / q 2 r n y U 8 G k Z B T C s T 4 9 Y A e 3 f b K Y 4 U j o a p 3 V U D z B 8 f S H v H W e x u J B z U T J U j x T y 9 Q y V S u d i K / 4 H H X n l g q M c y S d V W I 7 y X 9 Y 9 J H X W + Y q W L E e b H M N J S / V A P D C m c q m V I h 0 c l 5 V K D u f y Q d P K k F 7 w L 5 2 c 2 m T U j q U x W O i 5 Y K z R V 3 R C l u t N K 6 W l U s 1 X L B H b 4 y s 1 z + P X s s 0 y S J k W P q V X s x s v k m O h Q q 2 2 J j n D X x R t E Q x f 3 w r K F z P 1 6 R m 8 Z S w 6 r Y b / a o X C G q j 0 m x e 2 p j 4 G Z O u T 3 b I E 7 F f C + e A Z Z 1 M 1 p i C g d T Z Y 7 W z p n J q L 4 K F o S 9 X c 6 2 A B c + P u x b r U u W r C 1 e u G J G v u m / b b b t V N R L K F A M Z i S n F 0 F S o A n + s 3 9 a v c e i Z U f 5 9 O J u 3 p h x Q U 3 X R I 9 C H / I 0 4 W k C Y L L f x Z c 4 I d m r 7 y w o d N a f S x 4 k s L O q F B T U 3 U H B 0 e g 0 K A R y G w D 4 U A l 0 J g L w q B v S g E 2 B Q C f A q B / 4 N C g E 0 h w K E Q 4 F I I J C g E d l I I R C k E 4 h Q C c Q q B O I V A l E I g S i E Q p R C I U g h E K Q S i F A J R C o E o h U C U Q i B O I R C n E G B T C L A o B J g U A n t Q C L A p B P a h E N h F I b C L Q o B H I b C L Q o B J I b C L Q o B H I c C i E O B R C D A p B N g U A k w K A T 6 F A J N C I E k h w K M Q 4 F E I s C g E O B Q C T A o B H o U A g 0 K A R S H A p B D g U g h w K A S Y F A L 7 U A g w K Q R 4 F A J c C g E + h Q C T Q o B H I c C k E G B R C O x D I c C m E G B T C D A p B P a i E N i D Q o B L I c C g E G B S C L A o B P a g E N i D Q o B D I b A X h c A e F A J c C g E O h Q C D Q o B H I c C k E G B T C D A o B P a h E O B S C P A o B F g U A k w K A R a F A I d C I E 0 h w K I Q S F O I d S k d u q O A d f 9 i Z f y G l c L d y 2 A L z p Z N 4 S P N r 4 w x B D B u 3 M x C 5 n a S r 6 5 a R D l A l J 0 8 E x B q Q C D C I u T y N o P S S 2 f H Z C p x n 4 O K 0 6 t h f x h a b 2 6 y 5 3 C 8 y b N 8 / T l U L C u I d T d O s k E 8 c j I 6 D b R D a o d O H a K j Z h P M 5 4 3 2 h q d j Z n V O 2 z 6 d I f 2 C K b + w p o 4 / M W q 0 p 2 P T S x p o O 6 W A 0 W v z t Z 1 R c X H e X h Q S w W p t J R g J 2 p R q m s Y C I b + v R F m h p A m W c i v 7 z 7 I S c 2 V d V B D G E i t b m J 2 s b M 9 l 3 O l T I b X e 2 Y f 1 C r O e R 8 R f J 5 x e k F r p k o R l V P c 5 9 z Y / e k e b z b K C j u r G 5 M B W 2 q q a W D K v p R Y e k p b V k o 6 o o Z Q k e x t 7 g 9 D a N n m + C B Z K k E k c O U 6 S t 6 U m D G Q 4 o U S o Z 8 K p U A J P / r w M N a I M b 5 w M v + U b 0 Y 5 m I n e q a J R U b w f m b P K c M Q O J w q l Z c B Z o m G g X 8 + k m B d z M m Z f 3 b y D h X Q P Z c l u W 7 Z K + e C 8 i 3 G q r r x v Q V 0 S 0 G 4 0 l l F u t k t / N z o m N K b b H u a b T 5 O u 5 E h F P b w 6 X o 1 9 x 9 R W D X 2 4 6 C c 3 t b T / U z 3 r m 7 H z J h 9 p i V z 6 F X D L L v w j d x F / z b I + 8 o h / 6 9 c 9 Z u K Z T q Y 5 E X g v s K b 8 p 2 m j 9 y d T U t P R H v G w u 2 6 G 4 T v Y Y h C d 3 Z N l J 3 H p + l N 8 Y 5 d v d / c Q I v c A 3 e O C 3 N 6 9 f K R O + r v n T H w A A A P / / A w B Q S w E C L Q A U A A Y A C A A A A C E A K t 2 q Q N I A A A A 3 A Q A A E w A A A A A A A A A A A A A A A A A A A A A A W 0 N v b n R l b n R f V H l w Z X N d L n h t b F B L A Q I t A B Q A A g A I A A A A I Q D i o Y U e s Q A A A P k A A A A S A A A A A A A A A A A A A A A A A A s D A A B D b 2 5 m a W c v U G F j a 2 F n Z S 5 4 b W x Q S w E C L Q A U A A I A C A A A A C E A C / A I r 7 M H A A A k K w A A E w A A A A A A A A A A A A A A A A D s A w A A R m 9 y b X V s Y X M v U 2 V j d G l v b j E u b V B L B Q Y A A A A A A w A D A M I A A A D Q C w 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g Y B A A A A A A A 0 B g E 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l u d G V y d m V u d G l v b n N f U 3 R 1 Z G l l c 1 9 B b m R f R m l u Z G l u Z 3 M l M j A o N C k 8 L 0 l 0 Z W 1 Q Y X R o P j w v S X R l b U x v Y 2 F 0 a W 9 u P j x T d G F i b G V F b n R y a W V z P j x F b n R y e S B U e X B l P S J B Z G R l Z F R v R G F 0 Y U 1 v Z G V s I i B W Y W x 1 Z T 0 i b D A i L z 4 8 R W 5 0 c n k g V H l w Z T 0 i Q n V m Z m V y T m V 4 d F J l Z n J l c 2 g i I F Z h b H V l P S J s M S I v P j x F b n R y e S B U e X B l P S J G a W x s Q 2 9 1 b n Q i I F Z h b H V l P S J s N D Y i L z 4 8 R W 5 0 c n k g V H l w Z T 0 i R m l s b E V u Y W J s Z W Q i I F Z h b H V l P S J s M C I v P j x F b n R y e S B U e X B l P S J G a W x s R X J y b 3 J D b 2 R l I i B W Y W x 1 Z T 0 i c 1 V u a 2 5 v d 2 4 i L z 4 8 R W 5 0 c n k g V H l w Z T 0 i R m l s b E V y c m 9 y Q 2 9 1 b n Q i I F Z h b H V l P S J s M C I v P j x F b n R y e S B U e X B l P S J G a W x s T G F z d F V w Z G F 0 Z W Q i I F Z h b H V l P S J k M j A x O S 0 w N y 0 y N 1 Q x N j o 0 M z o x M S 4 2 M j A 5 N z A 4 W i I v P j x F b n R y e S B U e X B l P S J G a W x s Q 2 9 s d W 1 u V H l w Z X M i I F Z h b H V l P S J z Q X d N R 0 J n W U d B d 0 1 H Q m d Z R 0 J n W U d C Z 1 l H Q m d Z R 0 J n W U d C Z 1 l H Q m d Z R 0 J n W U d C Z 1 l H Q m d Z R 0 J n W U d C Z 1 l H Q m d Z R 0 J n W U d C Z 1 l H Q m d Z R 0 J n W U d C Z 1 l H Q m d Z R 0 J n W U d C Z 1 l H Q m d Z R 0 J n W U d C Z 1 l H Q m d Z R 0 J n W U d C Z 1 l H Q m d Z R 0 J n W U d C Z 1 l H Q m d Z R 0 J n W U d C Z 1 l H Q m d Z R 0 J n T U d C Z 1 l H Q m d Z R 0 J n W U d C Z 1 l H Q m d Z R 0 J n W U d C Z 1 l H Q m d Z R 0 J n W U d C Z 1 l H Q m d Z R 0 J n W U d C Z 1 l H Q m d Z R 0 J n W U d C Z 1 l H Q m d Z R 0 J n W U d C Z 1 l H Q m d Z R 0 J n W U d C Z 1 l H Q m d Z R 0 J n W U d C Z 1 l H Q m d Z R 0 J n W U d C Z 1 l H Q m d Z R 0 J n W U d C Z 1 l H Q m d Z R 0 J n W U d C Z 1 l H Q m d Z R 0 J n W U d C Z 1 l E Q m d N R E J n W U d C Z 1 l E Q m d Z R 0 J n W U d C Z 0 V H Q X d Z R 0 J n W U d C Z 1 l H Q m d Z R 0 F 3 W U R C Z 1 l E Q m d Z R 0 J n R U R B d 0 1 E Q X d Z R 0 J n W U d C Z 0 1 H Q m d Z R 0 F R W U d C Z z 0 9 I i 8 + P E V u d H J 5 I F R 5 c G U 9 I k Z p b G x D b 2 x 1 b W 5 O Y W 1 l c y I g V m F s d W U 9 I n N b J n F 1 b 3 Q 7 U m V 2 a W V 3 S U Q m c X V v d D s s J n F 1 b 3 Q 7 a V 9 J b n R l c n Z l b n R p b 2 5 J R C Z x d W 9 0 O y w m c X V v d D t p X 0 l u d G V y d m V u d G l v b l 9 O Y W 1 l J n F 1 b 3 Q 7 L C Z x d W 9 0 O 2 l f U H J v d G 9 j b 2 w m c X V v d D s s J n F 1 b 3 Q 7 a V 9 Q c m 9 0 b 2 N v b F 9 W Z X J z a W 9 u J n F 1 b 3 Q 7 L C Z x d W 9 0 O 2 l f T 3 V 0 Y 2 9 t Z V 9 E b 2 1 h a W 4 m c X V v d D s s J n F 1 b 3 Q 7 a V 9 O d W 1 T d H V k a W V z T W V l d G l u Z 1 N 0 Y W 5 k Y X J k c y Z x d W 9 0 O y w m c X V v d D t p X 0 5 1 b V N 0 d W R p Z X N F b G l n a W J s Z S Z x d W 9 0 O y w m c X V v d D t p X 0 N s Y X N z X 3 R 5 c G V f R 2 V u Z X J h b C Z x d W 9 0 O y w m c X V v d D t p X 0 N s Y X N z X 3 R 5 c G V f S W 5 j b H V z a W 9 u J n F 1 b 3 Q 7 L C Z x d W 9 0 O 2 l f R G V s a X Z l c n l f T W V 0 a G 9 k X 0 l u Z G l 2 a W R 1 Y W w m c X V v d D s s J n F 1 b 3 Q 7 a V 9 E Z W x p d m V y e V 9 N Z X R o b 2 R f U 2 N o b 2 9 s J n F 1 b 3 Q 7 L C Z x d W 9 0 O 2 l f R G V s a X Z l c n l f T W V 0 a G 9 k X 1 N t Y W x s X 0 d y b 3 V w J n F 1 b 3 Q 7 L C Z x d W 9 0 O 2 l f R G V s a X Z l c n l f T W V 0 a G 9 k X 1 d o b 2 x l X 0 N s Y X N z J n F 1 b 3 Q 7 L C Z x d W 9 0 O 2 l f R G V t b 2 d y Y X B o a W N z X 1 N h b X B s Z V 9 F T E w m c X V v d D s s J n F 1 b 3 Q 7 a V 9 E Z W 1 v Z 3 J h c G h p Y 3 N f U 2 F t c G x l X 0 Z S U E w m c X V v d D s s J n F 1 b 3 Q 7 a V 9 E Z W 1 v Z 3 J h c G h p Y 3 N f U 2 F t c G x l X 0 l u d G V y b m F 0 a W 9 u Y W w m c X V v d D s s J n F 1 b 3 Q 7 a V 9 E Z W 1 v Z 3 J h c G h p Y 3 N f U 2 F t c G x l X 1 N X R C Z x d W 9 0 O y w m c X V v d D t p X 0 V 0 a G 5 p Y 2 l 0 e V 9 I a X N w Y W 5 p Y y Z x d W 9 0 O y w m c X V v d D t p X 0 V 0 a G 5 p Y 2 l 0 e V 9 O b 3 R f S G l z c G F u a W M m c X V v d D s s J n F 1 b 3 Q 7 a V 9 H Z W 5 k Z X J f R m V t Y W x l J n F 1 b 3 Q 7 L C Z x d W 9 0 O 2 l f R 2 V u Z G V y X 0 1 h b G U m c X V v d D s s J n F 1 b 3 Q 7 a V 9 H c m F k Z V 8 x J n F 1 b 3 Q 7 L C Z x d W 9 0 O 2 l f R 3 J h Z G V f M T A m c X V v d D s s J n F 1 b 3 Q 7 a V 9 H c m F k Z V 8 x M S Z x d W 9 0 O y w m c X V v d D t p X 0 d y Y W R l X z E y J n F 1 b 3 Q 7 L C Z x d W 9 0 O 2 l f R 3 J h Z G V f M i Z x d W 9 0 O y w m c X V v d D t p X 0 d y Y W R l X z M m c X V v d D s s J n F 1 b 3 Q 7 a V 9 H c m F k Z V 8 0 J n F 1 b 3 Q 7 L C Z x d W 9 0 O 2 l f R 3 J h Z G V f N S Z x d W 9 0 O y w m c X V v d D t p X 0 d y Y W R l X z Y m c X V v d D s s J n F 1 b 3 Q 7 a V 9 H c m F k Z V 8 3 J n F 1 b 3 Q 7 L C Z x d W 9 0 O 2 l f R 3 J h Z G V f O C Z x d W 9 0 O y w m c X V v d D t p X 0 d y Y W R l X z k m c X V v d D s s J n F 1 b 3 Q 7 a V 9 H c m F k Z V 9 L J n F 1 b 3 Q 7 L C Z x d W 9 0 O 2 l f R 3 J h Z G V f U E s m c X V v d D s s J n F 1 b 3 Q 7 a V 9 H c m F k Z V 9 Q U y Z x d W 9 0 O y w m c X V v d D t p X 1 B y b 2 d y Y W 1 f V H l w Z V 9 D d X J y a W N 1 b H V t J n F 1 b 3 Q 7 L C Z x d W 9 0 O 2 l f U H J v Z 3 J h b V 9 U e X B l X 1 B v b G l j e S Z x d W 9 0 O y w m c X V v d D t p X 1 B y b 2 d y Y W 1 f V H l w Z V 9 Q c m F j d G l j Z S Z x d W 9 0 O y w m c X V v d D t p X 1 B y b 2 d y Y W 1 f V H l w Z V 9 T Y 2 h v b 2 x f b G V 2 Z W w m c X V v d D s s J n F 1 b 3 Q 7 a V 9 Q c m 9 n c m F t X 1 R 5 c G V f U 3 V w c G x l b W V u d C Z x d W 9 0 O y w m c X V v d D t p X 1 B y b 2 d y Y W 1 f V H l w Z V 9 U Z W F j a G V y X 2 x l d m V s J n F 1 b 3 Q 7 L C Z x d W 9 0 O 2 l f U m F j Z V 9 B c 2 l h b i Z x d W 9 0 O y w m c X V v d D t p X 1 J h Y 2 V f Q m x h Y 2 s m c X V v d D s s J n F 1 b 3 Q 7 a V 9 S Y W N l X 0 5 h d G l 2 Z V 9 B b W V y a W N h b i Z x d W 9 0 O y w m c X V v d D t p X 1 J h Y 2 V f T 3 R o Z X I m c X V v d D s s J n F 1 b 3 Q 7 a V 9 S Y W N l X 1 B h Y 2 l m a W N f S X N s Y W 5 k Z X I m c X V v d D s s J n F 1 b 3 Q 7 a V 9 S Y W N l X 1 d o a X R l J n F 1 b 3 Q 7 L C Z x d W 9 0 O 2 l f U m V n a W 9 u X 1 N 0 Y X R l X 0 F s Y W J h b W E m c X V v d D s s J n F 1 b 3 Q 7 a V 9 S Z W d p b 2 5 f U 3 R h d G V f Q W x h c 2 t h J n F 1 b 3 Q 7 L C Z x d W 9 0 O 2 l f U m V n a W 9 u X 1 N 0 Y X R l X 0 F y a X p v b m E m c X V v d D s s J n F 1 b 3 Q 7 a V 9 S Z W d p b 2 5 f U 3 R h d G V f Q X J r Y W 5 z Y X M m c X V v d D s s J n F 1 b 3 Q 7 a V 9 S Z W d p b 2 5 f U 3 R h d G V f Q 2 F s a W Z v c m 5 p Y S Z x d W 9 0 O y w m c X V v d D t p X 1 J l Z 2 l v b l 9 T d G F 0 Z V 9 D b 2 x v c m F k b y Z x d W 9 0 O y w m c X V v d D t p X 1 J l Z 2 l v b l 9 T d G F 0 Z V 9 D b 2 5 u Z W N 0 a W N 1 d C Z x d W 9 0 O y w m c X V v d D t p X 1 J l Z 2 l v b l 9 T d G F 0 Z V 9 E Z W x h d 2 F y Z S Z x d W 9 0 O y w m c X V v d D t p X 1 J l Z 2 l v b l 9 T d G F 0 Z V 9 E Q y Z x d W 9 0 O y w m c X V v d D t p X 1 J l Z 2 l v b l 9 T d G F 0 Z V 9 G b G 9 y a W R h J n F 1 b 3 Q 7 L C Z x d W 9 0 O 2 l f U m V n a W 9 u X 1 N 0 Y X R l X 0 d l b 3 J n a W E m c X V v d D s s J n F 1 b 3 Q 7 a V 9 S Z W d p b 2 5 f U 3 R h d G V f S G F 3 Y W l p J n F 1 b 3 Q 7 L C Z x d W 9 0 O 2 l f U m V n a W 9 u X 1 N 0 Y X R l X 0 l k Y W h v J n F 1 b 3 Q 7 L C Z x d W 9 0 O 2 l f U m V n a W 9 u X 1 N 0 Y X R l X 0 l s b G l u b 2 l z J n F 1 b 3 Q 7 L C Z x d W 9 0 O 2 l f U m V n a W 9 u X 1 N 0 Y X R l X 0 l u Z G l h b m E m c X V v d D s s J n F 1 b 3 Q 7 a V 9 S Z W d p b 2 5 f U 3 R h d G V f S W 9 3 Y S Z x d W 9 0 O y w m c X V v d D t p X 1 J l Z 2 l v b l 9 T d G F 0 Z V 9 L Y W 5 z Y X M m c X V v d D s s J n F 1 b 3 Q 7 a V 9 S Z W d p b 2 5 f U 3 R h d G V f S 2 V u d H V j a 3 k m c X V v d D s s J n F 1 b 3 Q 7 a V 9 S Z W d p b 2 5 f U 3 R h d G V f T G 9 1 a X N p Y W 5 h J n F 1 b 3 Q 7 L C Z x d W 9 0 O 2 l f U m V n a W 9 u X 1 N 0 Y X R l X 0 1 h a W 5 l J n F 1 b 3 Q 7 L C Z x d W 9 0 O 2 l f U m V n a W 9 u X 1 N 0 Y X R l X 0 1 h c n l s Y W 5 k J n F 1 b 3 Q 7 L C Z x d W 9 0 O 2 l f U m V n a W 9 u X 1 N 0 Y X R l X 0 1 h c 3 N h Y 2 h 1 c 2 V 0 d H M m c X V v d D s s J n F 1 b 3 Q 7 a V 9 S Z W d p b 2 5 f U 3 R h d G V f T W l j a G l n Y W 4 m c X V v d D s s J n F 1 b 3 Q 7 a V 9 S Z W d p b 2 5 f U 3 R h d G V f T W l k d 2 V z d C Z x d W 9 0 O y w m c X V v d D t p X 1 J l Z 2 l v b l 9 T d G F 0 Z V 9 N a W 5 u Z X N v d G E m c X V v d D s s J n F 1 b 3 Q 7 a V 9 S Z W d p b 2 5 f U 3 R h d G V f T W l z c 2 l z c 2 l w c G k m c X V v d D s s J n F 1 b 3 Q 7 a V 9 S Z W d p b 2 5 f U 3 R h d G V f T W l z c 2 9 1 c m k m c X V v d D s s J n F 1 b 3 Q 7 a V 9 S Z W d p b 2 5 f U 3 R h d G V f T W 9 u d G F u Y S Z x d W 9 0 O y w m c X V v d D t p X 1 J l Z 2 l v b l 9 T d G F 0 Z V 9 O Z W J y Y X N r Y S Z x d W 9 0 O y w m c X V v d D t p X 1 J l Z 2 l v b l 9 T d G F 0 Z V 9 O Z X Z h Z G E m c X V v d D s s J n F 1 b 3 Q 7 a V 9 S Z W d p b 2 5 f U 3 R h d G V f T m V 3 X 0 h h b X B z a G l y Z S Z x d W 9 0 O y w m c X V v d D t p X 1 J l Z 2 l v b l 9 T d G F 0 Z V 9 O Z X d f S m V y c 2 V 5 J n F 1 b 3 Q 7 L C Z x d W 9 0 O 2 l f U m V n a W 9 u X 1 N 0 Y X R l X 0 5 l d 1 9 N Z X h p Y 2 8 m c X V v d D s s J n F 1 b 3 Q 7 a V 9 S Z W d p b 2 5 f U 3 R h d G V f T m V 3 X 1 l v c m s m c X V v d D s s J n F 1 b 3 Q 7 a V 9 S Z W d p b 2 5 f U 3 R h d G V f T m 9 y d G h f Q 2 F y b 2 x p b m E m c X V v d D s s J n F 1 b 3 Q 7 a V 9 S Z W d p b 2 5 f U 3 R h d G V f T m 9 y d G h f R G F r b 3 R h J n F 1 b 3 Q 7 L C Z x d W 9 0 O 2 l f U m V n a W 9 u X 1 N 0 Y X R l X 0 5 v c n R o Z W F z d C Z x d W 9 0 O y w m c X V v d D t p X 1 J l Z 2 l v b l 9 T d G F 0 Z V 9 P a G l v J n F 1 b 3 Q 7 L C Z x d W 9 0 O 2 l f U m V n a W 9 u X 1 N 0 Y X R l X 0 9 r b G F o b 2 1 h J n F 1 b 3 Q 7 L C Z x d W 9 0 O 2 l f U m V n a W 9 u X 1 N 0 Y X R l X 0 9 y Z W d v b i Z x d W 9 0 O y w m c X V v d D t p X 1 J l Z 2 l v b l 9 T d G F 0 Z V 9 Q Z W 5 u c 3 l s d m F u a W E m c X V v d D s s J n F 1 b 3 Q 7 a V 9 S Z W d p b 2 5 f U 3 R h d G V f U m h v Z G V f S X N s Y W 5 k J n F 1 b 3 Q 7 L C Z x d W 9 0 O 2 l f U m V n a W 9 u X 1 N 0 Y X R l X 1 N v d X R o J n F 1 b 3 Q 7 L C Z x d W 9 0 O 2 l f U m V n a W 9 u X 1 N 0 Y X R l X 1 N v d X R o X 0 N h c m 9 s a W 5 h J n F 1 b 3 Q 7 L C Z x d W 9 0 O 2 l f U m V n a W 9 u X 1 N 0 Y X R l X 1 N v d X R o X 0 R h a 2 9 0 Y S Z x d W 9 0 O y w m c X V v d D t p X 1 J l Z 2 l v b l 9 T d G F 0 Z V 9 U Z W 5 u Z X N z Z W U m c X V v d D s s J n F 1 b 3 Q 7 a V 9 S Z W d p b 2 5 f U 3 R h d G V f V G V 4 Y X M m c X V v d D s s J n F 1 b 3 Q 7 a V 9 S Z W d p b 2 5 f U 3 R h d G V f V X R h a C Z x d W 9 0 O y w m c X V v d D t p X 1 J l Z 2 l v b l 9 T d G F 0 Z V 9 W Z X J t b 2 5 0 J n F 1 b 3 Q 7 L C Z x d W 9 0 O 2 l f U m V n a W 9 u X 1 N 0 Y X R l X 1 Z p c m d p b m l h J n F 1 b 3 Q 7 L C Z x d W 9 0 O 2 l f U m V n a W 9 u X 1 N 0 Y X R l X 1 d h c 2 h p b m d 0 b 2 4 m c X V v d D s s J n F 1 b 3 Q 7 a V 9 S Z W d p b 2 5 f U 3 R h d G V f V 2 V z d C Z x d W 9 0 O y w m c X V v d D t p X 1 J l Z 2 l v b l 9 T d G F 0 Z V 9 X Z X N 0 X 1 Z p c m d p b m l h J n F 1 b 3 Q 7 L C Z x d W 9 0 O 2 l f U m V n a W 9 u X 1 N 0 Y X R l X 1 d p c 2 N v b n N p b i Z x d W 9 0 O y w m c X V v d D t p X 1 J l Z 2 l v b l 9 T d G F 0 Z V 9 X e W 9 t a W 5 n J n F 1 b 3 Q 7 L C Z x d W 9 0 O 2 l f U 2 N o b 2 9 s X 3 R 5 c G V f Q 2 h h c n R l c i Z x d W 9 0 O y w m c X V v d D t p X 1 N j a G 9 v b F 9 0 e X B l X 1 B h c m 9 j a G l h b C Z x d W 9 0 O y w m c X V v d D t p X 1 N j a G 9 v b F 9 0 e X B l X 1 B y a X Z h d G U m c X V v d D s s J n F 1 b 3 Q 7 a V 9 T Y 2 h v b 2 x f d H l w Z V 9 Q d W J s a W M m c X V v d D s s J n F 1 b 3 Q 7 a V 9 V c m J h b m l j a X R 5 X 1 J 1 c m F s J n F 1 b 3 Q 7 L C Z x d W 9 0 O 2 l f V X J i Y W 5 p Y 2 l 0 e V 9 T d W J 1 c m J h b i Z x d W 9 0 O y w m c X V v d D t p X 1 V y Y m F u a W N p d H l f V X J i Y W 4 m c X V v d D s s J n F 1 b 3 Q 7 a V 9 J b n R l c n Z l b n R p b 2 5 f U G F n Z V 9 V U k w m c X V v d D s s J n F 1 b 3 Q 7 a V 9 T Y W 1 w b G V f U 2 l 6 Z V 9 J b n R l c n Z l b n R p b 2 4 m c X V v d D s s J n F 1 b 3 Q 7 a V 9 F Z m Z l Y 3 R p d m V u Z X N z X 1 J h d G l u Z y Z x d W 9 0 O y w m c X V v d D t z X 1 B y b 3 R v Y 2 9 s J n F 1 b 3 Q 7 L C Z x d W 9 0 O 3 N f U H J v d G 9 j b 2 x f V m V y c 2 l v b i Z x d W 9 0 O y w m c X V v d D t z X 1 N 0 Y W 5 k Y X J k c 1 9 W Z X J z a W 9 u J n F 1 b 3 Q 7 L C Z x d W 9 0 O 3 N f Q 2 l 0 Y X R p b 2 4 m c X V v d D s s J n F 1 b 3 Q 7 c 1 9 J b n R l c n Z l b n R p b 2 5 f T m F t Z S Z x d W 9 0 O y w m c X V v d D t z X 1 N 0 d W R 5 X 0 R l c 2 l n b i Z x d W 9 0 O y w m c X V v d D t z X 1 N 0 d W R 5 X 1 J h d G l u Z y Z x d W 9 0 O y w m c X V v d D t z X 0 N s Y X N z X 3 R 5 c G V f R 2 V u Z X J h b C Z x d W 9 0 O y w m c X V v d D t z X 0 N s Y X N z X 3 R 5 c G V f S W 5 j b H V z a W 9 u J n F 1 b 3 Q 7 L C Z x d W 9 0 O 3 N f R G V s a X Z l c n l f T W V 0 a G 9 k X 0 l u Z G l 2 a W R 1 Y W w m c X V v d D s s J n F 1 b 3 Q 7 c 1 9 E Z W x p d m V y e V 9 N Z X R o b 2 R f U 2 N o b 2 9 s J n F 1 b 3 Q 7 L C Z x d W 9 0 O 3 N f R G V s a X Z l c n l f T W V 0 a G 9 k X 1 N t Y W x s X 0 d y b 3 V w J n F 1 b 3 Q 7 L C Z x d W 9 0 O 3 N f R G V s a X Z l c n l f T W V 0 a G 9 k X 1 d o b 2 x l X 0 N s Y X N z J n F 1 b 3 Q 7 L C Z x d W 9 0 O 3 N f R G V t b 2 d y Y X B o a W N z X 1 N h b X B s Z V 9 F T E w m c X V v d D s s J n F 1 b 3 Q 7 c 1 9 E Z W 1 v Z 3 J h c G h p Y 3 N f U 2 F t c G x l X 0 Z S U E w m c X V v d D s s J n F 1 b 3 Q 7 c 1 9 E Z W 1 v Z 3 J h c G h p Y 3 N f U 2 F t c G x l X 0 l u d G V y b m F 0 a W 9 u Y W w m c X V v d D s s J n F 1 b 3 Q 7 c 1 9 E Z W 1 v Z 3 J h c G h p Y 3 N f U 2 F t c G x l X 1 N X R C Z x d W 9 0 O y w m c X V v d D t z X 0 V 0 a G 5 p Y 2 l 0 e V 9 I a X N w Y W 5 p Y y Z x d W 9 0 O y w m c X V v d D t z X 0 V 0 a G 5 p Y 2 l 0 e V 9 O b 3 R f S G l z c G F u a W M m c X V v d D s s J n F 1 b 3 Q 7 c 1 9 H Z W 5 k Z X J f R m V t Y W x l J n F 1 b 3 Q 7 L C Z x d W 9 0 O 3 N f R 2 V u Z G V y X 0 1 h b G U m c X V v d D s s J n F 1 b 3 Q 7 c 1 9 H c m F k Z V 8 x J n F 1 b 3 Q 7 L C Z x d W 9 0 O 3 N f R 3 J h Z G V f M T A m c X V v d D s s J n F 1 b 3 Q 7 c 1 9 H c m F k Z V 8 x M S Z x d W 9 0 O y w m c X V v d D t z X 0 d y Y W R l X z E y J n F 1 b 3 Q 7 L C Z x d W 9 0 O 3 N f R 3 J h Z G V f M i Z x d W 9 0 O y w m c X V v d D t z X 0 d y Y W R l X z M m c X V v d D s s J n F 1 b 3 Q 7 c 1 9 H c m F k Z V 8 0 J n F 1 b 3 Q 7 L C Z x d W 9 0 O 3 N f R 3 J h Z G V f N S Z x d W 9 0 O y w m c X V v d D t z X 0 d y Y W R l X z Y m c X V v d D s s J n F 1 b 3 Q 7 c 1 9 H c m F k Z V 8 3 J n F 1 b 3 Q 7 L C Z x d W 9 0 O 3 N f R 3 J h Z G V f O C Z x d W 9 0 O y w m c X V v d D t z X 0 d y Y W R l X z k m c X V v d D s s J n F 1 b 3 Q 7 c 1 9 H c m F k Z V 9 L J n F 1 b 3 Q 7 L C Z x d W 9 0 O 3 N f R 3 J h Z G V f U E s m c X V v d D s s J n F 1 b 3 Q 7 c 1 9 H c m F k Z V 9 Q U y Z x d W 9 0 O y w m c X V v d D t z X 1 B y b 2 d y Y W 1 f V H l w Z V 9 D d X J y a W N 1 b H V t J n F 1 b 3 Q 7 L C Z x d W 9 0 O 3 N f U H J v Z 3 J h b V 9 U e X B l X 1 B v b G l j e S Z x d W 9 0 O y w m c X V v d D t z X 1 B y b 2 d y Y W 1 f V H l w Z V 9 Q c m F j d G l j Z S Z x d W 9 0 O y w m c X V v d D t z X 1 B y b 2 d y Y W 1 f V H l w Z V 9 T Y 2 h v b 2 x f b G V 2 Z W w m c X V v d D s s J n F 1 b 3 Q 7 c 1 9 Q c m 9 n c m F t X 1 R 5 c G V f U 3 V w c G x l b W V u d C Z x d W 9 0 O y w m c X V v d D t z X 1 B y b 2 d y Y W 1 f V H l w Z V 9 U Z W F j a G V y X 2 x l d m V s J n F 1 b 3 Q 7 L C Z x d W 9 0 O 3 N f U m F j Z V 9 B c 2 l h b i Z x d W 9 0 O y w m c X V v d D t z X 1 J h Y 2 V f Q m x h Y 2 s m c X V v d D s s J n F 1 b 3 Q 7 c 1 9 S Y W N l X 0 5 h d G l 2 Z V 9 B b W V y a W N h b i Z x d W 9 0 O y w m c X V v d D t z X 1 J h Y 2 V f T 3 R o Z X I m c X V v d D s s J n F 1 b 3 Q 7 c 1 9 S Y W N l X 1 B h Y 2 l m a W N f S X N s Y W 5 k Z X I m c X V v d D s s J n F 1 b 3 Q 7 c 1 9 S Y W N l X 1 d o a X R l J n F 1 b 3 Q 7 L C Z x d W 9 0 O 3 N f U m V n a W 9 u X 1 N 0 Y X R l X 0 F s Y W J h b W E m c X V v d D s s J n F 1 b 3 Q 7 c 1 9 S Z W d p b 2 5 f U 3 R h d G V f Q W x h c 2 t h J n F 1 b 3 Q 7 L C Z x d W 9 0 O 3 N f U m V n a W 9 u X 1 N 0 Y X R l X 0 F y a X p v b m E m c X V v d D s s J n F 1 b 3 Q 7 c 1 9 S Z W d p b 2 5 f U 3 R h d G V f Q X J r Y W 5 z Y X M m c X V v d D s s J n F 1 b 3 Q 7 c 1 9 S Z W d p b 2 5 f U 3 R h d G V f Q 2 F s a W Z v c m 5 p Y S Z x d W 9 0 O y w m c X V v d D t z X 1 J l Z 2 l v b l 9 T d G F 0 Z V 9 D b 2 x v c m F k b y Z x d W 9 0 O y w m c X V v d D t z X 1 J l Z 2 l v b l 9 T d G F 0 Z V 9 D b 2 5 u Z W N 0 a W N 1 d C Z x d W 9 0 O y w m c X V v d D t z X 1 J l Z 2 l v b l 9 T d G F 0 Z V 9 E Z W x h d 2 F y Z S Z x d W 9 0 O y w m c X V v d D t z X 1 J l Z 2 l v b l 9 T d G F 0 Z V 9 E Q y Z x d W 9 0 O y w m c X V v d D t z X 1 J l Z 2 l v b l 9 T d G F 0 Z V 9 G b G 9 y a W R h J n F 1 b 3 Q 7 L C Z x d W 9 0 O 3 N f U m V n a W 9 u X 1 N 0 Y X R l X 0 d l b 3 J n a W E m c X V v d D s s J n F 1 b 3 Q 7 c 1 9 S Z W d p b 2 5 f U 3 R h d G V f S G F 3 Y W l p J n F 1 b 3 Q 7 L C Z x d W 9 0 O 3 N f U m V n a W 9 u X 1 N 0 Y X R l X 0 l k Y W h v J n F 1 b 3 Q 7 L C Z x d W 9 0 O 3 N f U m V n a W 9 u X 1 N 0 Y X R l X 0 l s b G l u b 2 l z J n F 1 b 3 Q 7 L C Z x d W 9 0 O 3 N f U m V n a W 9 u X 1 N 0 Y X R l X 0 l u Z G l h b m E m c X V v d D s s J n F 1 b 3 Q 7 c 1 9 S Z W d p b 2 5 f U 3 R h d G V f S W 9 3 Y S Z x d W 9 0 O y w m c X V v d D t z X 1 J l Z 2 l v b l 9 T d G F 0 Z V 9 L Y W 5 z Y X M m c X V v d D s s J n F 1 b 3 Q 7 c 1 9 S Z W d p b 2 5 f U 3 R h d G V f S 2 V u d H V j a 3 k m c X V v d D s s J n F 1 b 3 Q 7 c 1 9 S Z W d p b 2 5 f U 3 R h d G V f T G 9 1 a X N p Y W 5 h J n F 1 b 3 Q 7 L C Z x d W 9 0 O 3 N f U m V n a W 9 u X 1 N 0 Y X R l X 0 1 h a W 5 l J n F 1 b 3 Q 7 L C Z x d W 9 0 O 3 N f U m V n a W 9 u X 1 N 0 Y X R l X 0 1 h c n l s Y W 5 k J n F 1 b 3 Q 7 L C Z x d W 9 0 O 3 N f U m V n a W 9 u X 1 N 0 Y X R l X 0 1 h c 3 N h Y 2 h 1 c 2 V 0 d H M m c X V v d D s s J n F 1 b 3 Q 7 c 1 9 S Z W d p b 2 5 f U 3 R h d G V f T W l j a G l n Y W 4 m c X V v d D s s J n F 1 b 3 Q 7 c 1 9 S Z W d p b 2 5 f U 3 R h d G V f T W l k d 2 V z d C Z x d W 9 0 O y w m c X V v d D t z X 1 J l Z 2 l v b l 9 T d G F 0 Z V 9 N a W 5 u Z X N v d G E m c X V v d D s s J n F 1 b 3 Q 7 c 1 9 S Z W d p b 2 5 f U 3 R h d G V f T W l z c 2 l z c 2 l w c G k m c X V v d D s s J n F 1 b 3 Q 7 c 1 9 S Z W d p b 2 5 f U 3 R h d G V f T W l z c 2 9 1 c m k m c X V v d D s s J n F 1 b 3 Q 7 c 1 9 S Z W d p b 2 5 f U 3 R h d G V f T W 9 u d G F u Y S Z x d W 9 0 O y w m c X V v d D t z X 1 J l Z 2 l v b l 9 T d G F 0 Z V 9 O Z W J y Y X N r Y S Z x d W 9 0 O y w m c X V v d D t z X 1 J l Z 2 l v b l 9 T d G F 0 Z V 9 O Z X Z h Z G E m c X V v d D s s J n F 1 b 3 Q 7 c 1 9 S Z W d p b 2 5 f U 3 R h d G V f T m V 3 X 0 h h b X B z a G l y Z S Z x d W 9 0 O y w m c X V v d D t z X 1 J l Z 2 l v b l 9 T d G F 0 Z V 9 O Z X d f S m V y c 2 V 5 J n F 1 b 3 Q 7 L C Z x d W 9 0 O 3 N f U m V n a W 9 u X 1 N 0 Y X R l X 0 5 l d 1 9 N Z X h p Y 2 8 m c X V v d D s s J n F 1 b 3 Q 7 c 1 9 S Z W d p b 2 5 f U 3 R h d G V f T m V 3 X 1 l v c m s m c X V v d D s s J n F 1 b 3 Q 7 c 1 9 S Z W d p b 2 5 f U 3 R h d G V f T m 9 y d G h f Q 2 F y b 2 x p b m E m c X V v d D s s J n F 1 b 3 Q 7 c 1 9 S Z W d p b 2 5 f U 3 R h d G V f T m 9 y d G h f R G F r b 3 R h J n F 1 b 3 Q 7 L C Z x d W 9 0 O 3 N f U m V n a W 9 u X 1 N 0 Y X R l X 0 5 v c n R o Z W F z d C Z x d W 9 0 O y w m c X V v d D t z X 1 J l Z 2 l v b l 9 T d G F 0 Z V 9 P a G l v J n F 1 b 3 Q 7 L C Z x d W 9 0 O 3 N f U m V n a W 9 u X 1 N 0 Y X R l X 0 9 r b G F o b 2 1 h J n F 1 b 3 Q 7 L C Z x d W 9 0 O 3 N f U m V n a W 9 u X 1 N 0 Y X R l X 0 9 y Z W d v b i Z x d W 9 0 O y w m c X V v d D t z X 1 J l Z 2 l v b l 9 T d G F 0 Z V 9 Q Z W 5 u c 3 l s d m F u a W E m c X V v d D s s J n F 1 b 3 Q 7 c 1 9 S Z W d p b 2 5 f U 3 R h d G V f U m h v Z G V f S X N s Y W 5 k J n F 1 b 3 Q 7 L C Z x d W 9 0 O 3 N f U m V n a W 9 u X 1 N 0 Y X R l X 1 N v d X R o J n F 1 b 3 Q 7 L C Z x d W 9 0 O 3 N f U m V n a W 9 u X 1 N 0 Y X R l X 1 N v d X R o X 0 N h c m 9 s a W 5 h J n F 1 b 3 Q 7 L C Z x d W 9 0 O 3 N f U m V n a W 9 u X 1 N 0 Y X R l X 1 N v d X R o X 0 R h a 2 9 0 Y S Z x d W 9 0 O y w m c X V v d D t z X 1 J l Z 2 l v b l 9 T d G F 0 Z V 9 U Z W 5 u Z X N z Z W U m c X V v d D s s J n F 1 b 3 Q 7 c 1 9 S Z W d p b 2 5 f U 3 R h d G V f V G V 4 Y X M m c X V v d D s s J n F 1 b 3 Q 7 c 1 9 S Z W d p b 2 5 f U 3 R h d G V f V X R h a C Z x d W 9 0 O y w m c X V v d D t z X 1 J l Z 2 l v b l 9 T d G F 0 Z V 9 W Z X J t b 2 5 0 J n F 1 b 3 Q 7 L C Z x d W 9 0 O 3 N f U m V n a W 9 u X 1 N 0 Y X R l X 1 Z p c m d p b m l h J n F 1 b 3 Q 7 L C Z x d W 9 0 O 3 N f U m V n a W 9 u X 1 N 0 Y X R l X 1 d h c 2 h p b m d 0 b 2 4 m c X V v d D s s J n F 1 b 3 Q 7 c 1 9 S Z W d p b 2 5 f U 3 R h d G V f V 2 V z d C Z x d W 9 0 O y w m c X V v d D t z X 1 J l Z 2 l v b l 9 T d G F 0 Z V 9 X Z X N 0 X 1 Z p c m d p b m l h J n F 1 b 3 Q 7 L C Z x d W 9 0 O 3 N f U m V n a W 9 u X 1 N 0 Y X R l X 1 d p c 2 N v b n N p b i Z x d W 9 0 O y w m c X V v d D t z X 1 J l Z 2 l v b l 9 T d G F 0 Z V 9 X e W 9 t a W 5 n J n F 1 b 3 Q 7 L C Z x d W 9 0 O 3 N f U 2 N o b 2 9 s X 3 R 5 c G V f Q 2 h h c n R l c i Z x d W 9 0 O y w m c X V v d D t z X 1 N j a G 9 v b F 9 0 e X B l X 1 B h c m 9 j a G l h b C Z x d W 9 0 O y w m c X V v d D t z X 1 N j a G 9 v b F 9 0 e X B l X 1 B y a X Z h d G U m c X V v d D s s J n F 1 b 3 Q 7 c 1 9 T Y 2 h v b 2 x f d H l w Z V 9 Q d W J s a W M m c X V v d D s s J n F 1 b 3 Q 7 c 1 9 V c m J h b m l j a X R 5 X 1 J 1 c m F s J n F 1 b 3 Q 7 L C Z x d W 9 0 O 3 N f V X J i Y W 5 p Y 2 l 0 e V 9 T d W J 1 c m J h b i Z x d W 9 0 O y w m c X V v d D t z X 1 V y Y m F u a W N p d H l f V X J i Y W 4 m c X V v d D s s J n F 1 b 3 Q 7 c 1 9 T d H V k e U l E J n F 1 b 3 Q 7 L C Z x d W 9 0 O 3 N f U H V i b G l j Y X R p b 2 4 m c X V v d D s s J n F 1 b 3 Q 7 c 1 9 Q d W J s a W N h d G l v b l 9 E Y X R l J n F 1 b 3 Q 7 L C Z x d W 9 0 O 3 N f U H J v Z H V j d E l E J n F 1 b 3 Q 7 L C Z x d W 9 0 O 3 N f U H J v Z H V j d F 9 O Y W 1 l J n F 1 b 3 Q 7 L C Z x d W 9 0 O 3 N f U H V y c G 9 z Z V 9 v Z l 9 S Z X Z p Z X c m c X V v d D s s J n F 1 b 3 Q 7 c 1 9 T d H V k e V 9 Q Y W d l X 1 V S T C Z x d W 9 0 O y w m c X V v d D t z X 1 J h d G l u Z 1 9 S Z W F z b 2 4 m c X V v d D s s J n F 1 b 3 Q 7 c 1 9 J b m V s a W d p Y m l s a X R 5 X 1 J l Y X N v b i Z x d W 9 0 O y w m c X V v d D t z X 2 l u d G V y d m V u d G l v b k l E J n F 1 b 3 Q 7 L C Z x d W 9 0 O 3 N f R V J J Q 0 l k J n F 1 b 3 Q 7 L C Z x d W 9 0 O 3 N f V V N f U m V n a W 9 u X 1 V f U 1 9 f U m V n a W 9 u J n F 1 b 3 Q 7 L C Z x d W 9 0 O 3 N f R G l z Y W J p b G l 0 e V 9 B U 0 Q m c X V v d D s s J n F 1 b 3 Q 7 c 1 9 T Y 2 h v b 2 x f U 2 V 0 d G l u Z 1 9 T d H V k Z W 5 0 X 0 N v d W 5 0 J n F 1 b 3 Q 7 L C Z x d W 9 0 O 3 N f R G l z Y W J p b G l 0 e V 9 J R V A m c X V v d D s s J n F 1 b 3 Q 7 c 1 9 E Z W 1 v Z 3 J h c G h p Y 3 N f U 2 F t c G x l X 0 1 p b m 9 y a X R 5 J n F 1 b 3 Q 7 L C Z x d W 9 0 O 3 N f R G V t b 2 d y Y X B o a W N z X 1 N h b X B s Z V 9 O b 2 5 t a W 5 v c m l 0 e S Z x d W 9 0 O y w m c X V v d D t z X 0 1 1 b H R p c 2 l 0 Z S Z x d W 9 0 O y w m c X V v d D t z X 1 R v c G l j X 0 x p d G V y Y W N 5 J n F 1 b 3 Q 7 L C Z x d W 9 0 O 3 N f V G 9 w a W N f T W F 0 a G V t Y X R p Y 3 M m c X V v d D s s J n F 1 b 3 Q 7 c 1 9 U b 3 B p Y 1 9 T Y 2 l l b m N l J n F 1 b 3 Q 7 L C Z x d W 9 0 O 3 N f V G 9 w a W N f Q m V o Y X Z p b 3 I m c X V v d D s s J n F 1 b 3 Q 7 c 1 9 U b 3 B p Y 1 9 T V 0 Q m c X V v d D s s J n F 1 b 3 Q 7 c 1 9 U b 3 B p Y 1 9 F T E w m c X V v d D s s J n F 1 b 3 Q 7 c 1 9 U b 3 B p Y 1 9 U Z W F j a G V y X 0 V 4 Y 2 V s b G V u Y 2 U m c X V v d D s s J n F 1 b 3 Q 7 c 1 9 U b 3 B p Y 1 9 D a G F y d G V y X 1 N j a G 9 v b H M m c X V v d D s s J n F 1 b 3 Q 7 c 1 9 U b 3 B p Y 1 9 F Y X J s e V 9 D a G l s Z G h v b 2 Q m c X V v d D s s J n F 1 b 3 Q 7 c 1 9 U b 3 B p Y 1 9 L X 3 R v X z E y d G h f R 3 J h Z G U m c X V v d D s s J n F 1 b 3 Q 7 c 1 9 U b 3 B p Y 1 9 Q Y X R o X 3 R v X 0 d y Y W R 1 Y X R p b 2 4 m c X V v d D s s J n F 1 b 3 Q 7 c 1 9 U b 3 B p Y 1 9 Q b 3 N 0 c 2 V j b 2 5 k Y X J 5 J n F 1 b 3 Q 7 L C Z x d W 9 0 O 3 N f U G 9 z d G l u Z 1 9 E Y X R l J n F 1 b 3 Q 7 L C Z x d W 9 0 O 2 Z f R m l u Z G l u Z 0 l E J n F 1 b 3 Q 7 L C Z x d W 9 0 O 2 Z f U H J v d G 9 j b 2 w m c X V v d D s s J n F 1 b 3 Q 7 Z l 9 J b n R l c n Z l b n R p b 2 5 J R C Z x d W 9 0 O y w m c X V v d D t m X 0 l u d G V y d m V u d G l v b l 9 O Y W 1 l J n F 1 b 3 Q 7 L C Z x d W 9 0 O 2 Z f Q 2 9 t c G F y a X N v b i Z x d W 9 0 O y w m c X V v d D t m X 0 9 1 d G N v b W V f T W V h c 3 V y Z U l E J n F 1 b 3 Q 7 L C Z x d W 9 0 O 2 Z f T 3 V 0 Y 2 9 t Z V 9 N Z W F z d X J l J n F 1 b 3 Q 7 L C Z x d W 9 0 O 2 Z f T 3 V 0 Y 2 9 t Z V 9 E b 2 1 h a W 4 m c X V v d D s s J n F 1 b 3 Q 7 Z l 9 Q Z X J p b 2 Q m c X V v d D s s J n F 1 b 3 Q 7 Z l 9 T Y W 1 w b G V f R G V z Y 3 J p c H R p b 2 4 m c X V v d D s s J n F 1 b 3 Q 7 Z l 9 J c 1 9 T d W J n c m 9 1 c C Z x d W 9 0 O y w m c X V v d D t m X 0 9 1 d G N v b W V f U 2 F t c G x l X 1 N p e m U m c X V v d D s s J n F 1 b 3 Q 7 Z l 9 P d X R j b 2 1 l X 0 l u d G V y d m V u d G l v b l 9 T U y Z x d W 9 0 O y w m c X V v d D t m X 0 9 1 d G N v b W V f Q 2 9 t c G F y a X N v b l 9 T U y Z x d W 9 0 O y w m c X V v d D t m X 0 l u d G V y d m V u d G l v b l 9 D b H V z d G V y c 1 9 T U y Z x d W 9 0 O y w m c X V v d D t m X 0 N v b X B h c m l z b 2 5 f Q 2 x 1 c 3 R l c n N f U 1 M m c X V v d D s s J n F 1 b 3 Q 7 Z l 9 J b n R l c n Z l b n R p b 2 5 f T W V h b i Z x d W 9 0 O y w m c X V v d D t m X 0 N v b X B h c m l z b 2 5 f T W V h b i Z x d W 9 0 O y w m c X V v d D t m X 0 l u d G V y d m V u d G l v b l 9 T d G F u Z G F y Z F 9 E Z X Z p Y X R p b 2 4 m c X V v d D s s J n F 1 b 3 Q 7 Z l 9 D b 2 1 w Y X J p c 2 9 u X 1 N 0 Y W 5 k Y X J k X 0 R l d m l h d G l v b i Z x d W 9 0 O y w m c X V v d D t m X 0 V m Z m V j d F 9 T a X p l X 1 N 0 d W R 5 J n F 1 b 3 Q 7 L C Z x d W 9 0 O 2 Z f R W Z m Z W N 0 X 1 N p e m V f V 1 d D J n F 1 b 3 Q 7 L C Z x d W 9 0 O 2 Z f S W 1 w c m 9 2 Z W 1 l b n R f S W 5 k Z X g m c X V v d D s s J n F 1 b 3 Q 7 Z l 9 w X 1 Z h b H V l X 1 N 0 d W R 5 J n F 1 b 3 Q 7 L C Z x d W 9 0 O 2 Z f c F 9 W Y W x 1 Z V 9 X V 0 M m c X V v d D s s J n F 1 b 3 Q 7 Z l 9 J Q 0 M m c X V v d D s s J n F 1 b 3 Q 7 Z l 9 D b H V z d G V y c 1 9 U b 3 R h b C Z x d W 9 0 O y w m c X V v d D t m X 0 l z X 1 N 0 Y X R p c 3 R p Y 2 F s b H l f U 2 l n b m l m a W N h b n Q m c X V v d D s s J n F 1 b 3 Q 7 Z l 9 G a W 5 k a W 5 n X 1 J h d G l u Z y Z x d W 9 0 O y w m c X V v d D t m X 0 V T U 0 F f U m F 0 a W 5 n J n F 1 b 3 Q 7 L C Z x d W 9 0 O 2 Z f T D F f V W 5 p d F 9 v Z l 9 B b m F s e X N p c 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I 4 N i w m c X V v d D t r Z X l D b 2 x 1 b W 5 O Y W 1 l c y Z x d W 9 0 O z p b X S w m c X V v d D t x d W V y e V J l b G F 0 a W 9 u c 2 h p c H M m c X V v d D s 6 W 1 0 s J n F 1 b 3 Q 7 Y 2 9 s d W 1 u S W R l b n R p d G l l c y Z x d W 9 0 O z p b J n F 1 b 3 Q 7 U 2 V j d G l v b j E v S W 5 0 Z X J 2 Z W 5 0 a W 9 u c 1 9 T d H V k a W V z X 0 F u Z F 9 G a W 5 k a W 5 n c y 9 U e X B l I G 1 v Z G l m a c O p L n t S Z X Z p Z X d J R C w w f S Z x d W 9 0 O y w m c X V v d D t T Z W N 0 a W 9 u M S 9 J b n R l c n Z l b n R p b 2 5 z X 1 N 0 d W R p Z X N f Q W 5 k X 0 Z p b m R p b m d z L 1 R 5 c G U g b W 9 k a W Z p w 6 k u e 2 l f S W 5 0 Z X J 2 Z W 5 0 a W 9 u S U Q s M X 0 m c X V v d D s s J n F 1 b 3 Q 7 U 2 V j d G l v b j E v S W 5 0 Z X J 2 Z W 5 0 a W 9 u c 1 9 T d H V k a W V z X 0 F u Z F 9 G a W 5 k a W 5 n c y 9 U e X B l I G 1 v Z G l m a c O p L n t p X 0 l u d G V y d m V u d G l v b l 9 O Y W 1 l L D J 9 J n F 1 b 3 Q 7 L C Z x d W 9 0 O 1 N l Y 3 R p b 2 4 x L 0 l u d G V y d m V u d G l v b n N f U 3 R 1 Z G l l c 1 9 B b m R f R m l u Z G l u Z 3 M v V H l w Z S B t b 2 R p Z m n D q S 5 7 a V 9 Q c m 9 0 b 2 N v b C w z f S Z x d W 9 0 O y w m c X V v d D t T Z W N 0 a W 9 u M S 9 J b n R l c n Z l b n R p b 2 5 z X 1 N 0 d W R p Z X N f Q W 5 k X 0 Z p b m R p b m d z L 1 R 5 c G U g b W 9 k a W Z p w 6 k u e 2 l f U H J v d G 9 j b 2 x f V m V y c 2 l v b i w 0 f S Z x d W 9 0 O y w m c X V v d D t T Z W N 0 a W 9 u M S 9 J b n R l c n Z l b n R p b 2 5 z X 1 N 0 d W R p Z X N f Q W 5 k X 0 Z p b m R p b m d z L 1 R 5 c G U g b W 9 k a W Z p w 6 k u e 2 l f T 3 V 0 Y 2 9 t Z V 9 E b 2 1 h a W 4 s N X 0 m c X V v d D s s J n F 1 b 3 Q 7 U 2 V j d G l v b j E v S W 5 0 Z X J 2 Z W 5 0 a W 9 u c 1 9 T d H V k a W V z X 0 F u Z F 9 G a W 5 k a W 5 n c y 9 U e X B l I G 1 v Z G l m a c O p L n t p X 0 5 1 b V N 0 d W R p Z X N N Z W V 0 a W 5 n U 3 R h b m R h c m R z L D Z 9 J n F 1 b 3 Q 7 L C Z x d W 9 0 O 1 N l Y 3 R p b 2 4 x L 0 l u d G V y d m V u d G l v b n N f U 3 R 1 Z G l l c 1 9 B b m R f R m l u Z G l u Z 3 M v V H l w Z S B t b 2 R p Z m n D q S 5 7 a V 9 O d W 1 T d H V k a W V z R W x p Z 2 l i b G U s N 3 0 m c X V v d D s s J n F 1 b 3 Q 7 U 2 V j d G l v b j E v S W 5 0 Z X J 2 Z W 5 0 a W 9 u c 1 9 T d H V k a W V z X 0 F u Z F 9 G a W 5 k a W 5 n c y 9 U e X B l I G 1 v Z G l m a c O p L n t p X 0 N s Y X N z X 3 R 5 c G V f R 2 V u Z X J h b C w 4 f S Z x d W 9 0 O y w m c X V v d D t T Z W N 0 a W 9 u M S 9 J b n R l c n Z l b n R p b 2 5 z X 1 N 0 d W R p Z X N f Q W 5 k X 0 Z p b m R p b m d z L 1 R 5 c G U g b W 9 k a W Z p w 6 k u e 2 l f Q 2 x h c 3 N f d H l w Z V 9 J b m N s d X N p b 2 4 s O X 0 m c X V v d D s s J n F 1 b 3 Q 7 U 2 V j d G l v b j E v S W 5 0 Z X J 2 Z W 5 0 a W 9 u c 1 9 T d H V k a W V z X 0 F u Z F 9 G a W 5 k a W 5 n c y 9 U e X B l I G 1 v Z G l m a c O p L n t p X 0 R l b G l 2 Z X J 5 X 0 1 l d G h v Z F 9 J b m R p d m l k d W F s L D E w f S Z x d W 9 0 O y w m c X V v d D t T Z W N 0 a W 9 u M S 9 J b n R l c n Z l b n R p b 2 5 z X 1 N 0 d W R p Z X N f Q W 5 k X 0 Z p b m R p b m d z L 1 R 5 c G U g b W 9 k a W Z p w 6 k u e 2 l f R G V s a X Z l c n l f T W V 0 a G 9 k X 1 N j a G 9 v b C w x M X 0 m c X V v d D s s J n F 1 b 3 Q 7 U 2 V j d G l v b j E v S W 5 0 Z X J 2 Z W 5 0 a W 9 u c 1 9 T d H V k a W V z X 0 F u Z F 9 G a W 5 k a W 5 n c y 9 U e X B l I G 1 v Z G l m a c O p L n t p X 0 R l b G l 2 Z X J 5 X 0 1 l d G h v Z F 9 T b W F s b F 9 H c m 9 1 c C w x M n 0 m c X V v d D s s J n F 1 b 3 Q 7 U 2 V j d G l v b j E v S W 5 0 Z X J 2 Z W 5 0 a W 9 u c 1 9 T d H V k a W V z X 0 F u Z F 9 G a W 5 k a W 5 n c y 9 U e X B l I G 1 v Z G l m a c O p L n t p X 0 R l b G l 2 Z X J 5 X 0 1 l d G h v Z F 9 X a G 9 s Z V 9 D b G F z c y w x M 3 0 m c X V v d D s s J n F 1 b 3 Q 7 U 2 V j d G l v b j E v S W 5 0 Z X J 2 Z W 5 0 a W 9 u c 1 9 T d H V k a W V z X 0 F u Z F 9 G a W 5 k a W 5 n c y 9 U e X B l I G 1 v Z G l m a c O p L n t p X 0 R l b W 9 n c m F w a G l j c 1 9 T Y W 1 w b G V f R U x M L D E 0 f S Z x d W 9 0 O y w m c X V v d D t T Z W N 0 a W 9 u M S 9 J b n R l c n Z l b n R p b 2 5 z X 1 N 0 d W R p Z X N f Q W 5 k X 0 Z p b m R p b m d z L 1 R 5 c G U g b W 9 k a W Z p w 6 k u e 2 l f R G V t b 2 d y Y X B o a W N z X 1 N h b X B s Z V 9 G U l B M L D E 1 f S Z x d W 9 0 O y w m c X V v d D t T Z W N 0 a W 9 u M S 9 J b n R l c n Z l b n R p b 2 5 z X 1 N 0 d W R p Z X N f Q W 5 k X 0 Z p b m R p b m d z L 1 R 5 c G U g b W 9 k a W Z p w 6 k u e 2 l f R G V t b 2 d y Y X B o a W N z X 1 N h b X B s Z V 9 J b n R l c m 5 h d G l v b m F s L D E 2 f S Z x d W 9 0 O y w m c X V v d D t T Z W N 0 a W 9 u M S 9 J b n R l c n Z l b n R p b 2 5 z X 1 N 0 d W R p Z X N f Q W 5 k X 0 Z p b m R p b m d z L 1 R 5 c G U g b W 9 k a W Z p w 6 k u e 2 l f R G V t b 2 d y Y X B o a W N z X 1 N h b X B s Z V 9 T V 0 Q s M T d 9 J n F 1 b 3 Q 7 L C Z x d W 9 0 O 1 N l Y 3 R p b 2 4 x L 0 l u d G V y d m V u d G l v b n N f U 3 R 1 Z G l l c 1 9 B b m R f R m l u Z G l u Z 3 M v V H l w Z S B t b 2 R p Z m n D q S 5 7 a V 9 F d G h u a W N p d H l f S G l z c G F u a W M s M T h 9 J n F 1 b 3 Q 7 L C Z x d W 9 0 O 1 N l Y 3 R p b 2 4 x L 0 l u d G V y d m V u d G l v b n N f U 3 R 1 Z G l l c 1 9 B b m R f R m l u Z G l u Z 3 M v V H l w Z S B t b 2 R p Z m n D q S 5 7 a V 9 F d G h u a W N p d H l f T m 9 0 X 0 h p c 3 B h b m l j L D E 5 f S Z x d W 9 0 O y w m c X V v d D t T Z W N 0 a W 9 u M S 9 J b n R l c n Z l b n R p b 2 5 z X 1 N 0 d W R p Z X N f Q W 5 k X 0 Z p b m R p b m d z L 1 R 5 c G U g b W 9 k a W Z p w 6 k u e 2 l f R 2 V u Z G V y X 0 Z l b W F s Z S w y M H 0 m c X V v d D s s J n F 1 b 3 Q 7 U 2 V j d G l v b j E v S W 5 0 Z X J 2 Z W 5 0 a W 9 u c 1 9 T d H V k a W V z X 0 F u Z F 9 G a W 5 k a W 5 n c y 9 U e X B l I G 1 v Z G l m a c O p L n t p X 0 d l b m R l c l 9 N Y W x l L D I x f S Z x d W 9 0 O y w m c X V v d D t T Z W N 0 a W 9 u M S 9 J b n R l c n Z l b n R p b 2 5 z X 1 N 0 d W R p Z X N f Q W 5 k X 0 Z p b m R p b m d z L 1 R 5 c G U g b W 9 k a W Z p w 6 k u e 2 l f R 3 J h Z G V f M S w y M n 0 m c X V v d D s s J n F 1 b 3 Q 7 U 2 V j d G l v b j E v S W 5 0 Z X J 2 Z W 5 0 a W 9 u c 1 9 T d H V k a W V z X 0 F u Z F 9 G a W 5 k a W 5 n c y 9 U e X B l I G 1 v Z G l m a c O p L n t p X 0 d y Y W R l X z E w L D I z f S Z x d W 9 0 O y w m c X V v d D t T Z W N 0 a W 9 u M S 9 J b n R l c n Z l b n R p b 2 5 z X 1 N 0 d W R p Z X N f Q W 5 k X 0 Z p b m R p b m d z L 1 R 5 c G U g b W 9 k a W Z p w 6 k u e 2 l f R 3 J h Z G V f M T E s M j R 9 J n F 1 b 3 Q 7 L C Z x d W 9 0 O 1 N l Y 3 R p b 2 4 x L 0 l u d G V y d m V u d G l v b n N f U 3 R 1 Z G l l c 1 9 B b m R f R m l u Z G l u Z 3 M v V H l w Z S B t b 2 R p Z m n D q S 5 7 a V 9 H c m F k Z V 8 x M i w y N X 0 m c X V v d D s s J n F 1 b 3 Q 7 U 2 V j d G l v b j E v S W 5 0 Z X J 2 Z W 5 0 a W 9 u c 1 9 T d H V k a W V z X 0 F u Z F 9 G a W 5 k a W 5 n c y 9 U e X B l I G 1 v Z G l m a c O p L n t p X 0 d y Y W R l X z I s M j Z 9 J n F 1 b 3 Q 7 L C Z x d W 9 0 O 1 N l Y 3 R p b 2 4 x L 0 l u d G V y d m V u d G l v b n N f U 3 R 1 Z G l l c 1 9 B b m R f R m l u Z G l u Z 3 M v V H l w Z S B t b 2 R p Z m n D q S 5 7 a V 9 H c m F k Z V 8 z L D I 3 f S Z x d W 9 0 O y w m c X V v d D t T Z W N 0 a W 9 u M S 9 J b n R l c n Z l b n R p b 2 5 z X 1 N 0 d W R p Z X N f Q W 5 k X 0 Z p b m R p b m d z L 1 R 5 c G U g b W 9 k a W Z p w 6 k u e 2 l f R 3 J h Z G V f N C w y O H 0 m c X V v d D s s J n F 1 b 3 Q 7 U 2 V j d G l v b j E v S W 5 0 Z X J 2 Z W 5 0 a W 9 u c 1 9 T d H V k a W V z X 0 F u Z F 9 G a W 5 k a W 5 n c y 9 U e X B l I G 1 v Z G l m a c O p L n t p X 0 d y Y W R l X z U s M j l 9 J n F 1 b 3 Q 7 L C Z x d W 9 0 O 1 N l Y 3 R p b 2 4 x L 0 l u d G V y d m V u d G l v b n N f U 3 R 1 Z G l l c 1 9 B b m R f R m l u Z G l u Z 3 M v V H l w Z S B t b 2 R p Z m n D q S 5 7 a V 9 H c m F k Z V 8 2 L D M w f S Z x d W 9 0 O y w m c X V v d D t T Z W N 0 a W 9 u M S 9 J b n R l c n Z l b n R p b 2 5 z X 1 N 0 d W R p Z X N f Q W 5 k X 0 Z p b m R p b m d z L 1 R 5 c G U g b W 9 k a W Z p w 6 k u e 2 l f R 3 J h Z G V f N y w z M X 0 m c X V v d D s s J n F 1 b 3 Q 7 U 2 V j d G l v b j E v S W 5 0 Z X J 2 Z W 5 0 a W 9 u c 1 9 T d H V k a W V z X 0 F u Z F 9 G a W 5 k a W 5 n c y 9 U e X B l I G 1 v Z G l m a c O p L n t p X 0 d y Y W R l X z g s M z J 9 J n F 1 b 3 Q 7 L C Z x d W 9 0 O 1 N l Y 3 R p b 2 4 x L 0 l u d G V y d m V u d G l v b n N f U 3 R 1 Z G l l c 1 9 B b m R f R m l u Z G l u Z 3 M v V H l w Z S B t b 2 R p Z m n D q S 5 7 a V 9 H c m F k Z V 8 5 L D M z f S Z x d W 9 0 O y w m c X V v d D t T Z W N 0 a W 9 u M S 9 J b n R l c n Z l b n R p b 2 5 z X 1 N 0 d W R p Z X N f Q W 5 k X 0 Z p b m R p b m d z L 1 R 5 c G U g b W 9 k a W Z p w 6 k u e 2 l f R 3 J h Z G V f S y w z N H 0 m c X V v d D s s J n F 1 b 3 Q 7 U 2 V j d G l v b j E v S W 5 0 Z X J 2 Z W 5 0 a W 9 u c 1 9 T d H V k a W V z X 0 F u Z F 9 G a W 5 k a W 5 n c y 9 U e X B l I G 1 v Z G l m a c O p L n t p X 0 d y Y W R l X 1 B L L D M 1 f S Z x d W 9 0 O y w m c X V v d D t T Z W N 0 a W 9 u M S 9 J b n R l c n Z l b n R p b 2 5 z X 1 N 0 d W R p Z X N f Q W 5 k X 0 Z p b m R p b m d z L 1 R 5 c G U g b W 9 k a W Z p w 6 k u e 2 l f R 3 J h Z G V f U F M s M z Z 9 J n F 1 b 3 Q 7 L C Z x d W 9 0 O 1 N l Y 3 R p b 2 4 x L 0 l u d G V y d m V u d G l v b n N f U 3 R 1 Z G l l c 1 9 B b m R f R m l u Z G l u Z 3 M v V H l w Z S B t b 2 R p Z m n D q S 5 7 a V 9 Q c m 9 n c m F t X 1 R 5 c G V f Q 3 V y c m l j d W x 1 b S w z N 3 0 m c X V v d D s s J n F 1 b 3 Q 7 U 2 V j d G l v b j E v S W 5 0 Z X J 2 Z W 5 0 a W 9 u c 1 9 T d H V k a W V z X 0 F u Z F 9 G a W 5 k a W 5 n c y 9 U e X B l I G 1 v Z G l m a c O p L n t p X 1 B y b 2 d y Y W 1 f V H l w Z V 9 Q b 2 x p Y 3 k s M z h 9 J n F 1 b 3 Q 7 L C Z x d W 9 0 O 1 N l Y 3 R p b 2 4 x L 0 l u d G V y d m V u d G l v b n N f U 3 R 1 Z G l l c 1 9 B b m R f R m l u Z G l u Z 3 M v V H l w Z S B t b 2 R p Z m n D q S 5 7 a V 9 Q c m 9 n c m F t X 1 R 5 c G V f U H J h Y 3 R p Y 2 U s M z l 9 J n F 1 b 3 Q 7 L C Z x d W 9 0 O 1 N l Y 3 R p b 2 4 x L 0 l u d G V y d m V u d G l v b n N f U 3 R 1 Z G l l c 1 9 B b m R f R m l u Z G l u Z 3 M v V H l w Z S B t b 2 R p Z m n D q S 5 7 a V 9 Q c m 9 n c m F t X 1 R 5 c G V f U 2 N o b 2 9 s X 2 x l d m V s L D Q w f S Z x d W 9 0 O y w m c X V v d D t T Z W N 0 a W 9 u M S 9 J b n R l c n Z l b n R p b 2 5 z X 1 N 0 d W R p Z X N f Q W 5 k X 0 Z p b m R p b m d z L 1 R 5 c G U g b W 9 k a W Z p w 6 k u e 2 l f U H J v Z 3 J h b V 9 U e X B l X 1 N 1 c H B s Z W 1 l b n Q s N D F 9 J n F 1 b 3 Q 7 L C Z x d W 9 0 O 1 N l Y 3 R p b 2 4 x L 0 l u d G V y d m V u d G l v b n N f U 3 R 1 Z G l l c 1 9 B b m R f R m l u Z G l u Z 3 M v V H l w Z S B t b 2 R p Z m n D q S 5 7 a V 9 Q c m 9 n c m F t X 1 R 5 c G V f V G V h Y 2 h l c l 9 s Z X Z l b C w 0 M n 0 m c X V v d D s s J n F 1 b 3 Q 7 U 2 V j d G l v b j E v S W 5 0 Z X J 2 Z W 5 0 a W 9 u c 1 9 T d H V k a W V z X 0 F u Z F 9 G a W 5 k a W 5 n c y 9 U e X B l I G 1 v Z G l m a c O p L n t p X 1 J h Y 2 V f Q X N p Y W 4 s N D N 9 J n F 1 b 3 Q 7 L C Z x d W 9 0 O 1 N l Y 3 R p b 2 4 x L 0 l u d G V y d m V u d G l v b n N f U 3 R 1 Z G l l c 1 9 B b m R f R m l u Z G l u Z 3 M v V H l w Z S B t b 2 R p Z m n D q S 5 7 a V 9 S Y W N l X 0 J s Y W N r L D Q 0 f S Z x d W 9 0 O y w m c X V v d D t T Z W N 0 a W 9 u M S 9 J b n R l c n Z l b n R p b 2 5 z X 1 N 0 d W R p Z X N f Q W 5 k X 0 Z p b m R p b m d z L 1 R 5 c G U g b W 9 k a W Z p w 6 k u e 2 l f U m F j Z V 9 O Y X R p d m V f Q W 1 l c m l j Y W 4 s N D V 9 J n F 1 b 3 Q 7 L C Z x d W 9 0 O 1 N l Y 3 R p b 2 4 x L 0 l u d G V y d m V u d G l v b n N f U 3 R 1 Z G l l c 1 9 B b m R f R m l u Z G l u Z 3 M v V H l w Z S B t b 2 R p Z m n D q S 5 7 a V 9 S Y W N l X 0 9 0 a G V y L D Q 2 f S Z x d W 9 0 O y w m c X V v d D t T Z W N 0 a W 9 u M S 9 J b n R l c n Z l b n R p b 2 5 z X 1 N 0 d W R p Z X N f Q W 5 k X 0 Z p b m R p b m d z L 1 R 5 c G U g b W 9 k a W Z p w 6 k u e 2 l f U m F j Z V 9 Q Y W N p Z m l j X 0 l z b G F u Z G V y L D Q 3 f S Z x d W 9 0 O y w m c X V v d D t T Z W N 0 a W 9 u M S 9 J b n R l c n Z l b n R p b 2 5 z X 1 N 0 d W R p Z X N f Q W 5 k X 0 Z p b m R p b m d z L 1 R 5 c G U g b W 9 k a W Z p w 6 k u e 2 l f U m F j Z V 9 X a G l 0 Z S w 0 O H 0 m c X V v d D s s J n F 1 b 3 Q 7 U 2 V j d G l v b j E v S W 5 0 Z X J 2 Z W 5 0 a W 9 u c 1 9 T d H V k a W V z X 0 F u Z F 9 G a W 5 k a W 5 n c y 9 U e X B l I G 1 v Z G l m a c O p L n t p X 1 J l Z 2 l v b l 9 T d G F 0 Z V 9 B b G F i Y W 1 h L D Q 5 f S Z x d W 9 0 O y w m c X V v d D t T Z W N 0 a W 9 u M S 9 J b n R l c n Z l b n R p b 2 5 z X 1 N 0 d W R p Z X N f Q W 5 k X 0 Z p b m R p b m d z L 1 R 5 c G U g b W 9 k a W Z p w 6 k u e 2 l f U m V n a W 9 u X 1 N 0 Y X R l X 0 F s Y X N r Y S w 1 M H 0 m c X V v d D s s J n F 1 b 3 Q 7 U 2 V j d G l v b j E v S W 5 0 Z X J 2 Z W 5 0 a W 9 u c 1 9 T d H V k a W V z X 0 F u Z F 9 G a W 5 k a W 5 n c y 9 U e X B l I G 1 v Z G l m a c O p L n t p X 1 J l Z 2 l v b l 9 T d G F 0 Z V 9 B c m l 6 b 2 5 h L D U x f S Z x d W 9 0 O y w m c X V v d D t T Z W N 0 a W 9 u M S 9 J b n R l c n Z l b n R p b 2 5 z X 1 N 0 d W R p Z X N f Q W 5 k X 0 Z p b m R p b m d z L 1 R 5 c G U g b W 9 k a W Z p w 6 k u e 2 l f U m V n a W 9 u X 1 N 0 Y X R l X 0 F y a 2 F u c 2 F z L D U y f S Z x d W 9 0 O y w m c X V v d D t T Z W N 0 a W 9 u M S 9 J b n R l c n Z l b n R p b 2 5 z X 1 N 0 d W R p Z X N f Q W 5 k X 0 Z p b m R p b m d z L 1 R 5 c G U g b W 9 k a W Z p w 6 k u e 2 l f U m V n a W 9 u X 1 N 0 Y X R l X 0 N h b G l m b 3 J u a W E s N T N 9 J n F 1 b 3 Q 7 L C Z x d W 9 0 O 1 N l Y 3 R p b 2 4 x L 0 l u d G V y d m V u d G l v b n N f U 3 R 1 Z G l l c 1 9 B b m R f R m l u Z G l u Z 3 M v V H l w Z S B t b 2 R p Z m n D q S 5 7 a V 9 S Z W d p b 2 5 f U 3 R h d G V f Q 2 9 s b 3 J h Z G 8 s N T R 9 J n F 1 b 3 Q 7 L C Z x d W 9 0 O 1 N l Y 3 R p b 2 4 x L 0 l u d G V y d m V u d G l v b n N f U 3 R 1 Z G l l c 1 9 B b m R f R m l u Z G l u Z 3 M v V H l w Z S B t b 2 R p Z m n D q S 5 7 a V 9 S Z W d p b 2 5 f U 3 R h d G V f Q 2 9 u b m V j d G l j d X Q s N T V 9 J n F 1 b 3 Q 7 L C Z x d W 9 0 O 1 N l Y 3 R p b 2 4 x L 0 l u d G V y d m V u d G l v b n N f U 3 R 1 Z G l l c 1 9 B b m R f R m l u Z G l u Z 3 M v V H l w Z S B t b 2 R p Z m n D q S 5 7 a V 9 S Z W d p b 2 5 f U 3 R h d G V f R G V s Y X d h c m U s N T Z 9 J n F 1 b 3 Q 7 L C Z x d W 9 0 O 1 N l Y 3 R p b 2 4 x L 0 l u d G V y d m V u d G l v b n N f U 3 R 1 Z G l l c 1 9 B b m R f R m l u Z G l u Z 3 M v V H l w Z S B t b 2 R p Z m n D q S 5 7 a V 9 S Z W d p b 2 5 f U 3 R h d G V f R E M s N T d 9 J n F 1 b 3 Q 7 L C Z x d W 9 0 O 1 N l Y 3 R p b 2 4 x L 0 l u d G V y d m V u d G l v b n N f U 3 R 1 Z G l l c 1 9 B b m R f R m l u Z G l u Z 3 M v V H l w Z S B t b 2 R p Z m n D q S 5 7 a V 9 S Z W d p b 2 5 f U 3 R h d G V f R m x v c m l k Y S w 1 O H 0 m c X V v d D s s J n F 1 b 3 Q 7 U 2 V j d G l v b j E v S W 5 0 Z X J 2 Z W 5 0 a W 9 u c 1 9 T d H V k a W V z X 0 F u Z F 9 G a W 5 k a W 5 n c y 9 U e X B l I G 1 v Z G l m a c O p L n t p X 1 J l Z 2 l v b l 9 T d G F 0 Z V 9 H Z W 9 y Z 2 l h L D U 5 f S Z x d W 9 0 O y w m c X V v d D t T Z W N 0 a W 9 u M S 9 J b n R l c n Z l b n R p b 2 5 z X 1 N 0 d W R p Z X N f Q W 5 k X 0 Z p b m R p b m d z L 1 R 5 c G U g b W 9 k a W Z p w 6 k u e 2 l f U m V n a W 9 u X 1 N 0 Y X R l X 0 h h d 2 F p a S w 2 M H 0 m c X V v d D s s J n F 1 b 3 Q 7 U 2 V j d G l v b j E v S W 5 0 Z X J 2 Z W 5 0 a W 9 u c 1 9 T d H V k a W V z X 0 F u Z F 9 G a W 5 k a W 5 n c y 9 U e X B l I G 1 v Z G l m a c O p L n t p X 1 J l Z 2 l v b l 9 T d G F 0 Z V 9 J Z G F o b y w 2 M X 0 m c X V v d D s s J n F 1 b 3 Q 7 U 2 V j d G l v b j E v S W 5 0 Z X J 2 Z W 5 0 a W 9 u c 1 9 T d H V k a W V z X 0 F u Z F 9 G a W 5 k a W 5 n c y 9 U e X B l I G 1 v Z G l m a c O p L n t p X 1 J l Z 2 l v b l 9 T d G F 0 Z V 9 J b G x p b m 9 p c y w 2 M n 0 m c X V v d D s s J n F 1 b 3 Q 7 U 2 V j d G l v b j E v S W 5 0 Z X J 2 Z W 5 0 a W 9 u c 1 9 T d H V k a W V z X 0 F u Z F 9 G a W 5 k a W 5 n c y 9 U e X B l I G 1 v Z G l m a c O p L n t p X 1 J l Z 2 l v b l 9 T d G F 0 Z V 9 J b m R p Y W 5 h L D Y z f S Z x d W 9 0 O y w m c X V v d D t T Z W N 0 a W 9 u M S 9 J b n R l c n Z l b n R p b 2 5 z X 1 N 0 d W R p Z X N f Q W 5 k X 0 Z p b m R p b m d z L 1 R 5 c G U g b W 9 k a W Z p w 6 k u e 2 l f U m V n a W 9 u X 1 N 0 Y X R l X 0 l v d 2 E s N j R 9 J n F 1 b 3 Q 7 L C Z x d W 9 0 O 1 N l Y 3 R p b 2 4 x L 0 l u d G V y d m V u d G l v b n N f U 3 R 1 Z G l l c 1 9 B b m R f R m l u Z G l u Z 3 M v V H l w Z S B t b 2 R p Z m n D q S 5 7 a V 9 S Z W d p b 2 5 f U 3 R h d G V f S 2 F u c 2 F z L D Y 1 f S Z x d W 9 0 O y w m c X V v d D t T Z W N 0 a W 9 u M S 9 J b n R l c n Z l b n R p b 2 5 z X 1 N 0 d W R p Z X N f Q W 5 k X 0 Z p b m R p b m d z L 1 R 5 c G U g b W 9 k a W Z p w 6 k u e 2 l f U m V n a W 9 u X 1 N 0 Y X R l X 0 t l b n R 1 Y 2 t 5 L D Y 2 f S Z x d W 9 0 O y w m c X V v d D t T Z W N 0 a W 9 u M S 9 J b n R l c n Z l b n R p b 2 5 z X 1 N 0 d W R p Z X N f Q W 5 k X 0 Z p b m R p b m d z L 1 R 5 c G U g b W 9 k a W Z p w 6 k u e 2 l f U m V n a W 9 u X 1 N 0 Y X R l X 0 x v d W l z a W F u Y S w 2 N 3 0 m c X V v d D s s J n F 1 b 3 Q 7 U 2 V j d G l v b j E v S W 5 0 Z X J 2 Z W 5 0 a W 9 u c 1 9 T d H V k a W V z X 0 F u Z F 9 G a W 5 k a W 5 n c y 9 U e X B l I G 1 v Z G l m a c O p L n t p X 1 J l Z 2 l v b l 9 T d G F 0 Z V 9 N Y W l u Z S w 2 O H 0 m c X V v d D s s J n F 1 b 3 Q 7 U 2 V j d G l v b j E v S W 5 0 Z X J 2 Z W 5 0 a W 9 u c 1 9 T d H V k a W V z X 0 F u Z F 9 G a W 5 k a W 5 n c y 9 U e X B l I G 1 v Z G l m a c O p L n t p X 1 J l Z 2 l v b l 9 T d G F 0 Z V 9 N Y X J 5 b G F u Z C w 2 O X 0 m c X V v d D s s J n F 1 b 3 Q 7 U 2 V j d G l v b j E v S W 5 0 Z X J 2 Z W 5 0 a W 9 u c 1 9 T d H V k a W V z X 0 F u Z F 9 G a W 5 k a W 5 n c y 9 U e X B l I G 1 v Z G l m a c O p L n t p X 1 J l Z 2 l v b l 9 T d G F 0 Z V 9 N Y X N z Y W N o d X N l d H R z L D c w f S Z x d W 9 0 O y w m c X V v d D t T Z W N 0 a W 9 u M S 9 J b n R l c n Z l b n R p b 2 5 z X 1 N 0 d W R p Z X N f Q W 5 k X 0 Z p b m R p b m d z L 1 R 5 c G U g b W 9 k a W Z p w 6 k u e 2 l f U m V n a W 9 u X 1 N 0 Y X R l X 0 1 p Y 2 h p Z 2 F u L D c x f S Z x d W 9 0 O y w m c X V v d D t T Z W N 0 a W 9 u M S 9 J b n R l c n Z l b n R p b 2 5 z X 1 N 0 d W R p Z X N f Q W 5 k X 0 Z p b m R p b m d z L 1 R 5 c G U g b W 9 k a W Z p w 6 k u e 2 l f U m V n a W 9 u X 1 N 0 Y X R l X 0 1 p Z H d l c 3 Q s N z J 9 J n F 1 b 3 Q 7 L C Z x d W 9 0 O 1 N l Y 3 R p b 2 4 x L 0 l u d G V y d m V u d G l v b n N f U 3 R 1 Z G l l c 1 9 B b m R f R m l u Z G l u Z 3 M v V H l w Z S B t b 2 R p Z m n D q S 5 7 a V 9 S Z W d p b 2 5 f U 3 R h d G V f T W l u b m V z b 3 R h L D c z f S Z x d W 9 0 O y w m c X V v d D t T Z W N 0 a W 9 u M S 9 J b n R l c n Z l b n R p b 2 5 z X 1 N 0 d W R p Z X N f Q W 5 k X 0 Z p b m R p b m d z L 1 R 5 c G U g b W 9 k a W Z p w 6 k u e 2 l f U m V n a W 9 u X 1 N 0 Y X R l X 0 1 p c 3 N p c 3 N p c H B p L D c 0 f S Z x d W 9 0 O y w m c X V v d D t T Z W N 0 a W 9 u M S 9 J b n R l c n Z l b n R p b 2 5 z X 1 N 0 d W R p Z X N f Q W 5 k X 0 Z p b m R p b m d z L 1 R 5 c G U g b W 9 k a W Z p w 6 k u e 2 l f U m V n a W 9 u X 1 N 0 Y X R l X 0 1 p c 3 N v d X J p L D c 1 f S Z x d W 9 0 O y w m c X V v d D t T Z W N 0 a W 9 u M S 9 J b n R l c n Z l b n R p b 2 5 z X 1 N 0 d W R p Z X N f Q W 5 k X 0 Z p b m R p b m d z L 1 R 5 c G U g b W 9 k a W Z p w 6 k u e 2 l f U m V n a W 9 u X 1 N 0 Y X R l X 0 1 v b n R h b m E s N z Z 9 J n F 1 b 3 Q 7 L C Z x d W 9 0 O 1 N l Y 3 R p b 2 4 x L 0 l u d G V y d m V u d G l v b n N f U 3 R 1 Z G l l c 1 9 B b m R f R m l u Z G l u Z 3 M v V H l w Z S B t b 2 R p Z m n D q S 5 7 a V 9 S Z W d p b 2 5 f U 3 R h d G V f T m V i c m F z a 2 E s N z d 9 J n F 1 b 3 Q 7 L C Z x d W 9 0 O 1 N l Y 3 R p b 2 4 x L 0 l u d G V y d m V u d G l v b n N f U 3 R 1 Z G l l c 1 9 B b m R f R m l u Z G l u Z 3 M v V H l w Z S B t b 2 R p Z m n D q S 5 7 a V 9 S Z W d p b 2 5 f U 3 R h d G V f T m V 2 Y W R h L D c 4 f S Z x d W 9 0 O y w m c X V v d D t T Z W N 0 a W 9 u M S 9 J b n R l c n Z l b n R p b 2 5 z X 1 N 0 d W R p Z X N f Q W 5 k X 0 Z p b m R p b m d z L 1 R 5 c G U g b W 9 k a W Z p w 6 k u e 2 l f U m V n a W 9 u X 1 N 0 Y X R l X 0 5 l d 1 9 I Y W 1 w c 2 h p c m U s N z l 9 J n F 1 b 3 Q 7 L C Z x d W 9 0 O 1 N l Y 3 R p b 2 4 x L 0 l u d G V y d m V u d G l v b n N f U 3 R 1 Z G l l c 1 9 B b m R f R m l u Z G l u Z 3 M v V H l w Z S B t b 2 R p Z m n D q S 5 7 a V 9 S Z W d p b 2 5 f U 3 R h d G V f T m V 3 X 0 p l c n N l e S w 4 M H 0 m c X V v d D s s J n F 1 b 3 Q 7 U 2 V j d G l v b j E v S W 5 0 Z X J 2 Z W 5 0 a W 9 u c 1 9 T d H V k a W V z X 0 F u Z F 9 G a W 5 k a W 5 n c y 9 U e X B l I G 1 v Z G l m a c O p L n t p X 1 J l Z 2 l v b l 9 T d G F 0 Z V 9 O Z X d f T W V 4 a W N v L D g x f S Z x d W 9 0 O y w m c X V v d D t T Z W N 0 a W 9 u M S 9 J b n R l c n Z l b n R p b 2 5 z X 1 N 0 d W R p Z X N f Q W 5 k X 0 Z p b m R p b m d z L 1 R 5 c G U g b W 9 k a W Z p w 6 k u e 2 l f U m V n a W 9 u X 1 N 0 Y X R l X 0 5 l d 1 9 Z b 3 J r L D g y f S Z x d W 9 0 O y w m c X V v d D t T Z W N 0 a W 9 u M S 9 J b n R l c n Z l b n R p b 2 5 z X 1 N 0 d W R p Z X N f Q W 5 k X 0 Z p b m R p b m d z L 1 R 5 c G U g b W 9 k a W Z p w 6 k u e 2 l f U m V n a W 9 u X 1 N 0 Y X R l X 0 5 v c n R o X 0 N h c m 9 s a W 5 h L D g z f S Z x d W 9 0 O y w m c X V v d D t T Z W N 0 a W 9 u M S 9 J b n R l c n Z l b n R p b 2 5 z X 1 N 0 d W R p Z X N f Q W 5 k X 0 Z p b m R p b m d z L 1 R 5 c G U g b W 9 k a W Z p w 6 k u e 2 l f U m V n a W 9 u X 1 N 0 Y X R l X 0 5 v c n R o X 0 R h a 2 9 0 Y S w 4 N H 0 m c X V v d D s s J n F 1 b 3 Q 7 U 2 V j d G l v b j E v S W 5 0 Z X J 2 Z W 5 0 a W 9 u c 1 9 T d H V k a W V z X 0 F u Z F 9 G a W 5 k a W 5 n c y 9 U e X B l I G 1 v Z G l m a c O p L n t p X 1 J l Z 2 l v b l 9 T d G F 0 Z V 9 O b 3 J 0 a G V h c 3 Q s O D V 9 J n F 1 b 3 Q 7 L C Z x d W 9 0 O 1 N l Y 3 R p b 2 4 x L 0 l u d G V y d m V u d G l v b n N f U 3 R 1 Z G l l c 1 9 B b m R f R m l u Z G l u Z 3 M v V H l w Z S B t b 2 R p Z m n D q S 5 7 a V 9 S Z W d p b 2 5 f U 3 R h d G V f T 2 h p b y w 4 N n 0 m c X V v d D s s J n F 1 b 3 Q 7 U 2 V j d G l v b j E v S W 5 0 Z X J 2 Z W 5 0 a W 9 u c 1 9 T d H V k a W V z X 0 F u Z F 9 G a W 5 k a W 5 n c y 9 U e X B l I G 1 v Z G l m a c O p L n t p X 1 J l Z 2 l v b l 9 T d G F 0 Z V 9 P a 2 x h a G 9 t Y S w 4 N 3 0 m c X V v d D s s J n F 1 b 3 Q 7 U 2 V j d G l v b j E v S W 5 0 Z X J 2 Z W 5 0 a W 9 u c 1 9 T d H V k a W V z X 0 F u Z F 9 G a W 5 k a W 5 n c y 9 U e X B l I G 1 v Z G l m a c O p L n t p X 1 J l Z 2 l v b l 9 T d G F 0 Z V 9 P c m V n b 2 4 s O D h 9 J n F 1 b 3 Q 7 L C Z x d W 9 0 O 1 N l Y 3 R p b 2 4 x L 0 l u d G V y d m V u d G l v b n N f U 3 R 1 Z G l l c 1 9 B b m R f R m l u Z G l u Z 3 M v V H l w Z S B t b 2 R p Z m n D q S 5 7 a V 9 S Z W d p b 2 5 f U 3 R h d G V f U G V u b n N 5 b H Z h b m l h L D g 5 f S Z x d W 9 0 O y w m c X V v d D t T Z W N 0 a W 9 u M S 9 J b n R l c n Z l b n R p b 2 5 z X 1 N 0 d W R p Z X N f Q W 5 k X 0 Z p b m R p b m d z L 1 R 5 c G U g b W 9 k a W Z p w 6 k u e 2 l f U m V n a W 9 u X 1 N 0 Y X R l X 1 J o b 2 R l X 0 l z b G F u Z C w 5 M H 0 m c X V v d D s s J n F 1 b 3 Q 7 U 2 V j d G l v b j E v S W 5 0 Z X J 2 Z W 5 0 a W 9 u c 1 9 T d H V k a W V z X 0 F u Z F 9 G a W 5 k a W 5 n c y 9 U e X B l I G 1 v Z G l m a c O p L n t p X 1 J l Z 2 l v b l 9 T d G F 0 Z V 9 T b 3 V 0 a C w 5 M X 0 m c X V v d D s s J n F 1 b 3 Q 7 U 2 V j d G l v b j E v S W 5 0 Z X J 2 Z W 5 0 a W 9 u c 1 9 T d H V k a W V z X 0 F u Z F 9 G a W 5 k a W 5 n c y 9 U e X B l I G 1 v Z G l m a c O p L n t p X 1 J l Z 2 l v b l 9 T d G F 0 Z V 9 T b 3 V 0 a F 9 D Y X J v b G l u Y S w 5 M n 0 m c X V v d D s s J n F 1 b 3 Q 7 U 2 V j d G l v b j E v S W 5 0 Z X J 2 Z W 5 0 a W 9 u c 1 9 T d H V k a W V z X 0 F u Z F 9 G a W 5 k a W 5 n c y 9 U e X B l I G 1 v Z G l m a c O p L n t p X 1 J l Z 2 l v b l 9 T d G F 0 Z V 9 T b 3 V 0 a F 9 E Y W t v d G E s O T N 9 J n F 1 b 3 Q 7 L C Z x d W 9 0 O 1 N l Y 3 R p b 2 4 x L 0 l u d G V y d m V u d G l v b n N f U 3 R 1 Z G l l c 1 9 B b m R f R m l u Z G l u Z 3 M v V H l w Z S B t b 2 R p Z m n D q S 5 7 a V 9 S Z W d p b 2 5 f U 3 R h d G V f V G V u b m V z c 2 V l L D k 0 f S Z x d W 9 0 O y w m c X V v d D t T Z W N 0 a W 9 u M S 9 J b n R l c n Z l b n R p b 2 5 z X 1 N 0 d W R p Z X N f Q W 5 k X 0 Z p b m R p b m d z L 1 R 5 c G U g b W 9 k a W Z p w 6 k u e 2 l f U m V n a W 9 u X 1 N 0 Y X R l X 1 R l e G F z L D k 1 f S Z x d W 9 0 O y w m c X V v d D t T Z W N 0 a W 9 u M S 9 J b n R l c n Z l b n R p b 2 5 z X 1 N 0 d W R p Z X N f Q W 5 k X 0 Z p b m R p b m d z L 1 R 5 c G U g b W 9 k a W Z p w 6 k u e 2 l f U m V n a W 9 u X 1 N 0 Y X R l X 1 V 0 Y W g s O T Z 9 J n F 1 b 3 Q 7 L C Z x d W 9 0 O 1 N l Y 3 R p b 2 4 x L 0 l u d G V y d m V u d G l v b n N f U 3 R 1 Z G l l c 1 9 B b m R f R m l u Z G l u Z 3 M v V H l w Z S B t b 2 R p Z m n D q S 5 7 a V 9 S Z W d p b 2 5 f U 3 R h d G V f V m V y b W 9 u d C w 5 N 3 0 m c X V v d D s s J n F 1 b 3 Q 7 U 2 V j d G l v b j E v S W 5 0 Z X J 2 Z W 5 0 a W 9 u c 1 9 T d H V k a W V z X 0 F u Z F 9 G a W 5 k a W 5 n c y 9 U e X B l I G 1 v Z G l m a c O p L n t p X 1 J l Z 2 l v b l 9 T d G F 0 Z V 9 W a X J n a W 5 p Y S w 5 O H 0 m c X V v d D s s J n F 1 b 3 Q 7 U 2 V j d G l v b j E v S W 5 0 Z X J 2 Z W 5 0 a W 9 u c 1 9 T d H V k a W V z X 0 F u Z F 9 G a W 5 k a W 5 n c y 9 U e X B l I G 1 v Z G l m a c O p L n t p X 1 J l Z 2 l v b l 9 T d G F 0 Z V 9 X Y X N o a W 5 n d G 9 u L D k 5 f S Z x d W 9 0 O y w m c X V v d D t T Z W N 0 a W 9 u M S 9 J b n R l c n Z l b n R p b 2 5 z X 1 N 0 d W R p Z X N f Q W 5 k X 0 Z p b m R p b m d z L 1 R 5 c G U g b W 9 k a W Z p w 6 k u e 2 l f U m V n a W 9 u X 1 N 0 Y X R l X 1 d l c 3 Q s M T A w f S Z x d W 9 0 O y w m c X V v d D t T Z W N 0 a W 9 u M S 9 J b n R l c n Z l b n R p b 2 5 z X 1 N 0 d W R p Z X N f Q W 5 k X 0 Z p b m R p b m d z L 1 R 5 c G U g b W 9 k a W Z p w 6 k u e 2 l f U m V n a W 9 u X 1 N 0 Y X R l X 1 d l c 3 R f V m l y Z 2 l u a W E s M T A x f S Z x d W 9 0 O y w m c X V v d D t T Z W N 0 a W 9 u M S 9 J b n R l c n Z l b n R p b 2 5 z X 1 N 0 d W R p Z X N f Q W 5 k X 0 Z p b m R p b m d z L 1 R 5 c G U g b W 9 k a W Z p w 6 k u e 2 l f U m V n a W 9 u X 1 N 0 Y X R l X 1 d p c 2 N v b n N p b i w x M D J 9 J n F 1 b 3 Q 7 L C Z x d W 9 0 O 1 N l Y 3 R p b 2 4 x L 0 l u d G V y d m V u d G l v b n N f U 3 R 1 Z G l l c 1 9 B b m R f R m l u Z G l u Z 3 M v V H l w Z S B t b 2 R p Z m n D q S 5 7 a V 9 S Z W d p b 2 5 f U 3 R h d G V f V 3 l v b W l u Z y w x M D N 9 J n F 1 b 3 Q 7 L C Z x d W 9 0 O 1 N l Y 3 R p b 2 4 x L 0 l u d G V y d m V u d G l v b n N f U 3 R 1 Z G l l c 1 9 B b m R f R m l u Z G l u Z 3 M v V H l w Z S B t b 2 R p Z m n D q S 5 7 a V 9 T Y 2 h v b 2 x f d H l w Z V 9 D a G F y d G V y L D E w N H 0 m c X V v d D s s J n F 1 b 3 Q 7 U 2 V j d G l v b j E v S W 5 0 Z X J 2 Z W 5 0 a W 9 u c 1 9 T d H V k a W V z X 0 F u Z F 9 G a W 5 k a W 5 n c y 9 U e X B l I G 1 v Z G l m a c O p L n t p X 1 N j a G 9 v b F 9 0 e X B l X 1 B h c m 9 j a G l h b C w x M D V 9 J n F 1 b 3 Q 7 L C Z x d W 9 0 O 1 N l Y 3 R p b 2 4 x L 0 l u d G V y d m V u d G l v b n N f U 3 R 1 Z G l l c 1 9 B b m R f R m l u Z G l u Z 3 M v V H l w Z S B t b 2 R p Z m n D q S 5 7 a V 9 T Y 2 h v b 2 x f d H l w Z V 9 Q c m l 2 Y X R l L D E w N n 0 m c X V v d D s s J n F 1 b 3 Q 7 U 2 V j d G l v b j E v S W 5 0 Z X J 2 Z W 5 0 a W 9 u c 1 9 T d H V k a W V z X 0 F u Z F 9 G a W 5 k a W 5 n c y 9 U e X B l I G 1 v Z G l m a c O p L n t p X 1 N j a G 9 v b F 9 0 e X B l X 1 B 1 Y m x p Y y w x M D d 9 J n F 1 b 3 Q 7 L C Z x d W 9 0 O 1 N l Y 3 R p b 2 4 x L 0 l u d G V y d m V u d G l v b n N f U 3 R 1 Z G l l c 1 9 B b m R f R m l u Z G l u Z 3 M v V H l w Z S B t b 2 R p Z m n D q S 5 7 a V 9 V c m J h b m l j a X R 5 X 1 J 1 c m F s L D E w O H 0 m c X V v d D s s J n F 1 b 3 Q 7 U 2 V j d G l v b j E v S W 5 0 Z X J 2 Z W 5 0 a W 9 u c 1 9 T d H V k a W V z X 0 F u Z F 9 G a W 5 k a W 5 n c y 9 U e X B l I G 1 v Z G l m a c O p L n t p X 1 V y Y m F u a W N p d H l f U 3 V i d X J i Y W 4 s M T A 5 f S Z x d W 9 0 O y w m c X V v d D t T Z W N 0 a W 9 u M S 9 J b n R l c n Z l b n R p b 2 5 z X 1 N 0 d W R p Z X N f Q W 5 k X 0 Z p b m R p b m d z L 1 R 5 c G U g b W 9 k a W Z p w 6 k u e 2 l f V X J i Y W 5 p Y 2 l 0 e V 9 V c m J h b i w x M T B 9 J n F 1 b 3 Q 7 L C Z x d W 9 0 O 1 N l Y 3 R p b 2 4 x L 0 l u d G V y d m V u d G l v b n N f U 3 R 1 Z G l l c 1 9 B b m R f R m l u Z G l u Z 3 M v V H l w Z S B t b 2 R p Z m n D q S 5 7 a V 9 J b n R l c n Z l b n R p b 2 5 f U G F n Z V 9 V U k w s M T E x f S Z x d W 9 0 O y w m c X V v d D t T Z W N 0 a W 9 u M S 9 J b n R l c n Z l b n R p b 2 5 z X 1 N 0 d W R p Z X N f Q W 5 k X 0 Z p b m R p b m d z L 1 R 5 c G U g b W 9 k a W Z p w 6 k u e 2 l f U 2 F t c G x l X 1 N p e m V f S W 5 0 Z X J 2 Z W 5 0 a W 9 u L D E x M n 0 m c X V v d D s s J n F 1 b 3 Q 7 U 2 V j d G l v b j E v S W 5 0 Z X J 2 Z W 5 0 a W 9 u c 1 9 T d H V k a W V z X 0 F u Z F 9 G a W 5 k a W 5 n c y 9 U e X B l I G 1 v Z G l m a c O p L n t p X 0 V m Z m V j d G l 2 Z W 5 l c 3 N f U m F 0 a W 5 n L D E x M 3 0 m c X V v d D s s J n F 1 b 3 Q 7 U 2 V j d G l v b j E v S W 5 0 Z X J 2 Z W 5 0 a W 9 u c 1 9 T d H V k a W V z X 0 F u Z F 9 G a W 5 k a W 5 n c y 9 U e X B l I G 1 v Z G l m a c O p L n t z X 1 B y b 3 R v Y 2 9 s L D E x N H 0 m c X V v d D s s J n F 1 b 3 Q 7 U 2 V j d G l v b j E v S W 5 0 Z X J 2 Z W 5 0 a W 9 u c 1 9 T d H V k a W V z X 0 F u Z F 9 G a W 5 k a W 5 n c y 9 U e X B l I G 1 v Z G l m a c O p L n t z X 1 B y b 3 R v Y 2 9 s X 1 Z l c n N p b 2 4 s M T E 1 f S Z x d W 9 0 O y w m c X V v d D t T Z W N 0 a W 9 u M S 9 J b n R l c n Z l b n R p b 2 5 z X 1 N 0 d W R p Z X N f Q W 5 k X 0 Z p b m R p b m d z L 1 R 5 c G U g b W 9 k a W Z p w 6 k u e 3 N f U 3 R h b m R h c m R z X 1 Z l c n N p b 2 4 s M T E 2 f S Z x d W 9 0 O y w m c X V v d D t T Z W N 0 a W 9 u M S 9 J b n R l c n Z l b n R p b 2 5 z X 1 N 0 d W R p Z X N f Q W 5 k X 0 Z p b m R p b m d z L 1 R 5 c G U g b W 9 k a W Z p w 6 k u e 3 N f Q 2 l 0 Y X R p b 2 4 s M T E 3 f S Z x d W 9 0 O y w m c X V v d D t T Z W N 0 a W 9 u M S 9 J b n R l c n Z l b n R p b 2 5 z X 1 N 0 d W R p Z X N f Q W 5 k X 0 Z p b m R p b m d z L 1 R 5 c G U g b W 9 k a W Z p w 6 k u e 3 N f S W 5 0 Z X J 2 Z W 5 0 a W 9 u X 0 5 h b W U s M T E 4 f S Z x d W 9 0 O y w m c X V v d D t T Z W N 0 a W 9 u M S 9 J b n R l c n Z l b n R p b 2 5 z X 1 N 0 d W R p Z X N f Q W 5 k X 0 Z p b m R p b m d z L 1 R 5 c G U g b W 9 k a W Z p w 6 k u e 3 N f U 3 R 1 Z H l f R G V z a W d u L D E x O X 0 m c X V v d D s s J n F 1 b 3 Q 7 U 2 V j d G l v b j E v S W 5 0 Z X J 2 Z W 5 0 a W 9 u c 1 9 T d H V k a W V z X 0 F u Z F 9 G a W 5 k a W 5 n c y 9 U e X B l I G 1 v Z G l m a c O p L n t z X 1 N 0 d W R 5 X 1 J h d G l u Z y w x M j B 9 J n F 1 b 3 Q 7 L C Z x d W 9 0 O 1 N l Y 3 R p b 2 4 x L 0 l u d G V y d m V u d G l v b n N f U 3 R 1 Z G l l c 1 9 B b m R f R m l u Z G l u Z 3 M v V H l w Z S B t b 2 R p Z m n D q S 5 7 c 1 9 D b G F z c 1 9 0 e X B l X 0 d l b m V y Y W w s M T I x f S Z x d W 9 0 O y w m c X V v d D t T Z W N 0 a W 9 u M S 9 J b n R l c n Z l b n R p b 2 5 z X 1 N 0 d W R p Z X N f Q W 5 k X 0 Z p b m R p b m d z L 1 R 5 c G U g b W 9 k a W Z p w 6 k u e 3 N f Q 2 x h c 3 N f d H l w Z V 9 J b m N s d X N p b 2 4 s M T I y f S Z x d W 9 0 O y w m c X V v d D t T Z W N 0 a W 9 u M S 9 J b n R l c n Z l b n R p b 2 5 z X 1 N 0 d W R p Z X N f Q W 5 k X 0 Z p b m R p b m d z L 1 R 5 c G U g b W 9 k a W Z p w 6 k u e 3 N f R G V s a X Z l c n l f T W V 0 a G 9 k X 0 l u Z G l 2 a W R 1 Y W w s M T I z f S Z x d W 9 0 O y w m c X V v d D t T Z W N 0 a W 9 u M S 9 J b n R l c n Z l b n R p b 2 5 z X 1 N 0 d W R p Z X N f Q W 5 k X 0 Z p b m R p b m d z L 1 R 5 c G U g b W 9 k a W Z p w 6 k u e 3 N f R G V s a X Z l c n l f T W V 0 a G 9 k X 1 N j a G 9 v b C w x M j R 9 J n F 1 b 3 Q 7 L C Z x d W 9 0 O 1 N l Y 3 R p b 2 4 x L 0 l u d G V y d m V u d G l v b n N f U 3 R 1 Z G l l c 1 9 B b m R f R m l u Z G l u Z 3 M v V H l w Z S B t b 2 R p Z m n D q S 5 7 c 1 9 E Z W x p d m V y e V 9 N Z X R o b 2 R f U 2 1 h b G x f R 3 J v d X A s M T I 1 f S Z x d W 9 0 O y w m c X V v d D t T Z W N 0 a W 9 u M S 9 J b n R l c n Z l b n R p b 2 5 z X 1 N 0 d W R p Z X N f Q W 5 k X 0 Z p b m R p b m d z L 1 R 5 c G U g b W 9 k a W Z p w 6 k u e 3 N f R G V s a X Z l c n l f T W V 0 a G 9 k X 1 d o b 2 x l X 0 N s Y X N z L D E y N n 0 m c X V v d D s s J n F 1 b 3 Q 7 U 2 V j d G l v b j E v S W 5 0 Z X J 2 Z W 5 0 a W 9 u c 1 9 T d H V k a W V z X 0 F u Z F 9 G a W 5 k a W 5 n c y 9 U e X B l I G 1 v Z G l m a c O p L n t z X 0 R l b W 9 n c m F w a G l j c 1 9 T Y W 1 w b G V f R U x M L D E y N 3 0 m c X V v d D s s J n F 1 b 3 Q 7 U 2 V j d G l v b j E v S W 5 0 Z X J 2 Z W 5 0 a W 9 u c 1 9 T d H V k a W V z X 0 F u Z F 9 G a W 5 k a W 5 n c y 9 U e X B l I G 1 v Z G l m a c O p L n t z X 0 R l b W 9 n c m F w a G l j c 1 9 T Y W 1 w b G V f R l J Q T C w x M j h 9 J n F 1 b 3 Q 7 L C Z x d W 9 0 O 1 N l Y 3 R p b 2 4 x L 0 l u d G V y d m V u d G l v b n N f U 3 R 1 Z G l l c 1 9 B b m R f R m l u Z G l u Z 3 M v V H l w Z S B t b 2 R p Z m n D q S 5 7 c 1 9 E Z W 1 v Z 3 J h c G h p Y 3 N f U 2 F t c G x l X 0 l u d G V y b m F 0 a W 9 u Y W w s M T I 5 f S Z x d W 9 0 O y w m c X V v d D t T Z W N 0 a W 9 u M S 9 J b n R l c n Z l b n R p b 2 5 z X 1 N 0 d W R p Z X N f Q W 5 k X 0 Z p b m R p b m d z L 1 R 5 c G U g b W 9 k a W Z p w 6 k u e 3 N f R G V t b 2 d y Y X B o a W N z X 1 N h b X B s Z V 9 T V 0 Q s M T M w f S Z x d W 9 0 O y w m c X V v d D t T Z W N 0 a W 9 u M S 9 J b n R l c n Z l b n R p b 2 5 z X 1 N 0 d W R p Z X N f Q W 5 k X 0 Z p b m R p b m d z L 1 R 5 c G U g b W 9 k a W Z p w 6 k u e 3 N f R X R o b m l j a X R 5 X 0 h p c 3 B h b m l j L D E z M X 0 m c X V v d D s s J n F 1 b 3 Q 7 U 2 V j d G l v b j E v S W 5 0 Z X J 2 Z W 5 0 a W 9 u c 1 9 T d H V k a W V z X 0 F u Z F 9 G a W 5 k a W 5 n c y 9 U e X B l I G 1 v Z G l m a c O p L n t z X 0 V 0 a G 5 p Y 2 l 0 e V 9 O b 3 R f S G l z c G F u a W M s M T M y f S Z x d W 9 0 O y w m c X V v d D t T Z W N 0 a W 9 u M S 9 J b n R l c n Z l b n R p b 2 5 z X 1 N 0 d W R p Z X N f Q W 5 k X 0 Z p b m R p b m d z L 1 R 5 c G U g b W 9 k a W Z p w 6 k u e 3 N f R 2 V u Z G V y X 0 Z l b W F s Z S w x M z N 9 J n F 1 b 3 Q 7 L C Z x d W 9 0 O 1 N l Y 3 R p b 2 4 x L 0 l u d G V y d m V u d G l v b n N f U 3 R 1 Z G l l c 1 9 B b m R f R m l u Z G l u Z 3 M v V H l w Z S B t b 2 R p Z m n D q S 5 7 c 1 9 H Z W 5 k Z X J f T W F s Z S w x M z R 9 J n F 1 b 3 Q 7 L C Z x d W 9 0 O 1 N l Y 3 R p b 2 4 x L 0 l u d G V y d m V u d G l v b n N f U 3 R 1 Z G l l c 1 9 B b m R f R m l u Z G l u Z 3 M v V H l w Z S B t b 2 R p Z m n D q S 5 7 c 1 9 H c m F k Z V 8 x L D E z N X 0 m c X V v d D s s J n F 1 b 3 Q 7 U 2 V j d G l v b j E v S W 5 0 Z X J 2 Z W 5 0 a W 9 u c 1 9 T d H V k a W V z X 0 F u Z F 9 G a W 5 k a W 5 n c y 9 U e X B l I G 1 v Z G l m a c O p L n t z X 0 d y Y W R l X z E w L D E z N n 0 m c X V v d D s s J n F 1 b 3 Q 7 U 2 V j d G l v b j E v S W 5 0 Z X J 2 Z W 5 0 a W 9 u c 1 9 T d H V k a W V z X 0 F u Z F 9 G a W 5 k a W 5 n c y 9 U e X B l I G 1 v Z G l m a c O p L n t z X 0 d y Y W R l X z E x L D E z N 3 0 m c X V v d D s s J n F 1 b 3 Q 7 U 2 V j d G l v b j E v S W 5 0 Z X J 2 Z W 5 0 a W 9 u c 1 9 T d H V k a W V z X 0 F u Z F 9 G a W 5 k a W 5 n c y 9 U e X B l I G 1 v Z G l m a c O p L n t z X 0 d y Y W R l X z E y L D E z O H 0 m c X V v d D s s J n F 1 b 3 Q 7 U 2 V j d G l v b j E v S W 5 0 Z X J 2 Z W 5 0 a W 9 u c 1 9 T d H V k a W V z X 0 F u Z F 9 G a W 5 k a W 5 n c y 9 U e X B l I G 1 v Z G l m a c O p L n t z X 0 d y Y W R l X z I s M T M 5 f S Z x d W 9 0 O y w m c X V v d D t T Z W N 0 a W 9 u M S 9 J b n R l c n Z l b n R p b 2 5 z X 1 N 0 d W R p Z X N f Q W 5 k X 0 Z p b m R p b m d z L 1 R 5 c G U g b W 9 k a W Z p w 6 k u e 3 N f R 3 J h Z G V f M y w x N D B 9 J n F 1 b 3 Q 7 L C Z x d W 9 0 O 1 N l Y 3 R p b 2 4 x L 0 l u d G V y d m V u d G l v b n N f U 3 R 1 Z G l l c 1 9 B b m R f R m l u Z G l u Z 3 M v V H l w Z S B t b 2 R p Z m n D q S 5 7 c 1 9 H c m F k Z V 8 0 L D E 0 M X 0 m c X V v d D s s J n F 1 b 3 Q 7 U 2 V j d G l v b j E v S W 5 0 Z X J 2 Z W 5 0 a W 9 u c 1 9 T d H V k a W V z X 0 F u Z F 9 G a W 5 k a W 5 n c y 9 U e X B l I G 1 v Z G l m a c O p L n t z X 0 d y Y W R l X z U s M T Q y f S Z x d W 9 0 O y w m c X V v d D t T Z W N 0 a W 9 u M S 9 J b n R l c n Z l b n R p b 2 5 z X 1 N 0 d W R p Z X N f Q W 5 k X 0 Z p b m R p b m d z L 1 R 5 c G U g b W 9 k a W Z p w 6 k u e 3 N f R 3 J h Z G V f N i w x N D N 9 J n F 1 b 3 Q 7 L C Z x d W 9 0 O 1 N l Y 3 R p b 2 4 x L 0 l u d G V y d m V u d G l v b n N f U 3 R 1 Z G l l c 1 9 B b m R f R m l u Z G l u Z 3 M v V H l w Z S B t b 2 R p Z m n D q S 5 7 c 1 9 H c m F k Z V 8 3 L D E 0 N H 0 m c X V v d D s s J n F 1 b 3 Q 7 U 2 V j d G l v b j E v S W 5 0 Z X J 2 Z W 5 0 a W 9 u c 1 9 T d H V k a W V z X 0 F u Z F 9 G a W 5 k a W 5 n c y 9 U e X B l I G 1 v Z G l m a c O p L n t z X 0 d y Y W R l X z g s M T Q 1 f S Z x d W 9 0 O y w m c X V v d D t T Z W N 0 a W 9 u M S 9 J b n R l c n Z l b n R p b 2 5 z X 1 N 0 d W R p Z X N f Q W 5 k X 0 Z p b m R p b m d z L 1 R 5 c G U g b W 9 k a W Z p w 6 k u e 3 N f R 3 J h Z G V f O S w x N D Z 9 J n F 1 b 3 Q 7 L C Z x d W 9 0 O 1 N l Y 3 R p b 2 4 x L 0 l u d G V y d m V u d G l v b n N f U 3 R 1 Z G l l c 1 9 B b m R f R m l u Z G l u Z 3 M v V H l w Z S B t b 2 R p Z m n D q S 5 7 c 1 9 H c m F k Z V 9 L L D E 0 N 3 0 m c X V v d D s s J n F 1 b 3 Q 7 U 2 V j d G l v b j E v S W 5 0 Z X J 2 Z W 5 0 a W 9 u c 1 9 T d H V k a W V z X 0 F u Z F 9 G a W 5 k a W 5 n c y 9 U e X B l I G 1 v Z G l m a c O p L n t z X 0 d y Y W R l X 1 B L L D E 0 O H 0 m c X V v d D s s J n F 1 b 3 Q 7 U 2 V j d G l v b j E v S W 5 0 Z X J 2 Z W 5 0 a W 9 u c 1 9 T d H V k a W V z X 0 F u Z F 9 G a W 5 k a W 5 n c y 9 U e X B l I G 1 v Z G l m a c O p L n t z X 0 d y Y W R l X 1 B T L D E 0 O X 0 m c X V v d D s s J n F 1 b 3 Q 7 U 2 V j d G l v b j E v S W 5 0 Z X J 2 Z W 5 0 a W 9 u c 1 9 T d H V k a W V z X 0 F u Z F 9 G a W 5 k a W 5 n c y 9 U e X B l I G 1 v Z G l m a c O p L n t z X 1 B y b 2 d y Y W 1 f V H l w Z V 9 D d X J y a W N 1 b H V t L D E 1 M H 0 m c X V v d D s s J n F 1 b 3 Q 7 U 2 V j d G l v b j E v S W 5 0 Z X J 2 Z W 5 0 a W 9 u c 1 9 T d H V k a W V z X 0 F u Z F 9 G a W 5 k a W 5 n c y 9 U e X B l I G 1 v Z G l m a c O p L n t z X 1 B y b 2 d y Y W 1 f V H l w Z V 9 Q b 2 x p Y 3 k s M T U x f S Z x d W 9 0 O y w m c X V v d D t T Z W N 0 a W 9 u M S 9 J b n R l c n Z l b n R p b 2 5 z X 1 N 0 d W R p Z X N f Q W 5 k X 0 Z p b m R p b m d z L 1 R 5 c G U g b W 9 k a W Z p w 6 k u e 3 N f U H J v Z 3 J h b V 9 U e X B l X 1 B y Y W N 0 a W N l L D E 1 M n 0 m c X V v d D s s J n F 1 b 3 Q 7 U 2 V j d G l v b j E v S W 5 0 Z X J 2 Z W 5 0 a W 9 u c 1 9 T d H V k a W V z X 0 F u Z F 9 G a W 5 k a W 5 n c y 9 U e X B l I G 1 v Z G l m a c O p L n t z X 1 B y b 2 d y Y W 1 f V H l w Z V 9 T Y 2 h v b 2 x f b G V 2 Z W w s M T U z f S Z x d W 9 0 O y w m c X V v d D t T Z W N 0 a W 9 u M S 9 J b n R l c n Z l b n R p b 2 5 z X 1 N 0 d W R p Z X N f Q W 5 k X 0 Z p b m R p b m d z L 1 R 5 c G U g b W 9 k a W Z p w 6 k u e 3 N f U H J v Z 3 J h b V 9 U e X B l X 1 N 1 c H B s Z W 1 l b n Q s M T U 0 f S Z x d W 9 0 O y w m c X V v d D t T Z W N 0 a W 9 u M S 9 J b n R l c n Z l b n R p b 2 5 z X 1 N 0 d W R p Z X N f Q W 5 k X 0 Z p b m R p b m d z L 1 R 5 c G U g b W 9 k a W Z p w 6 k u e 3 N f U H J v Z 3 J h b V 9 U e X B l X 1 R l Y W N o Z X J f b G V 2 Z W w s M T U 1 f S Z x d W 9 0 O y w m c X V v d D t T Z W N 0 a W 9 u M S 9 J b n R l c n Z l b n R p b 2 5 z X 1 N 0 d W R p Z X N f Q W 5 k X 0 Z p b m R p b m d z L 1 R 5 c G U g b W 9 k a W Z p w 6 k u e 3 N f U m F j Z V 9 B c 2 l h b i w x N T Z 9 J n F 1 b 3 Q 7 L C Z x d W 9 0 O 1 N l Y 3 R p b 2 4 x L 0 l u d G V y d m V u d G l v b n N f U 3 R 1 Z G l l c 1 9 B b m R f R m l u Z G l u Z 3 M v V H l w Z S B t b 2 R p Z m n D q S 5 7 c 1 9 S Y W N l X 0 J s Y W N r L D E 1 N 3 0 m c X V v d D s s J n F 1 b 3 Q 7 U 2 V j d G l v b j E v S W 5 0 Z X J 2 Z W 5 0 a W 9 u c 1 9 T d H V k a W V z X 0 F u Z F 9 G a W 5 k a W 5 n c y 9 U e X B l I G 1 v Z G l m a c O p L n t z X 1 J h Y 2 V f T m F 0 a X Z l X 0 F t Z X J p Y 2 F u L D E 1 O H 0 m c X V v d D s s J n F 1 b 3 Q 7 U 2 V j d G l v b j E v S W 5 0 Z X J 2 Z W 5 0 a W 9 u c 1 9 T d H V k a W V z X 0 F u Z F 9 G a W 5 k a W 5 n c y 9 U e X B l I G 1 v Z G l m a c O p L n t z X 1 J h Y 2 V f T 3 R o Z X I s M T U 5 f S Z x d W 9 0 O y w m c X V v d D t T Z W N 0 a W 9 u M S 9 J b n R l c n Z l b n R p b 2 5 z X 1 N 0 d W R p Z X N f Q W 5 k X 0 Z p b m R p b m d z L 1 R 5 c G U g b W 9 k a W Z p w 6 k u e 3 N f U m F j Z V 9 Q Y W N p Z m l j X 0 l z b G F u Z G V y L D E 2 M H 0 m c X V v d D s s J n F 1 b 3 Q 7 U 2 V j d G l v b j E v S W 5 0 Z X J 2 Z W 5 0 a W 9 u c 1 9 T d H V k a W V z X 0 F u Z F 9 G a W 5 k a W 5 n c y 9 U e X B l I G 1 v Z G l m a c O p L n t z X 1 J h Y 2 V f V 2 h p d G U s M T Y x f S Z x d W 9 0 O y w m c X V v d D t T Z W N 0 a W 9 u M S 9 J b n R l c n Z l b n R p b 2 5 z X 1 N 0 d W R p Z X N f Q W 5 k X 0 Z p b m R p b m d z L 1 R 5 c G U g b W 9 k a W Z p w 6 k u e 3 N f U m V n a W 9 u X 1 N 0 Y X R l X 0 F s Y W J h b W E s M T Y y f S Z x d W 9 0 O y w m c X V v d D t T Z W N 0 a W 9 u M S 9 J b n R l c n Z l b n R p b 2 5 z X 1 N 0 d W R p Z X N f Q W 5 k X 0 Z p b m R p b m d z L 1 R 5 c G U g b W 9 k a W Z p w 6 k u e 3 N f U m V n a W 9 u X 1 N 0 Y X R l X 0 F s Y X N r Y S w x N j N 9 J n F 1 b 3 Q 7 L C Z x d W 9 0 O 1 N l Y 3 R p b 2 4 x L 0 l u d G V y d m V u d G l v b n N f U 3 R 1 Z G l l c 1 9 B b m R f R m l u Z G l u Z 3 M v V H l w Z S B t b 2 R p Z m n D q S 5 7 c 1 9 S Z W d p b 2 5 f U 3 R h d G V f Q X J p e m 9 u Y S w x N j R 9 J n F 1 b 3 Q 7 L C Z x d W 9 0 O 1 N l Y 3 R p b 2 4 x L 0 l u d G V y d m V u d G l v b n N f U 3 R 1 Z G l l c 1 9 B b m R f R m l u Z G l u Z 3 M v V H l w Z S B t b 2 R p Z m n D q S 5 7 c 1 9 S Z W d p b 2 5 f U 3 R h d G V f Q X J r Y W 5 z Y X M s M T Y 1 f S Z x d W 9 0 O y w m c X V v d D t T Z W N 0 a W 9 u M S 9 J b n R l c n Z l b n R p b 2 5 z X 1 N 0 d W R p Z X N f Q W 5 k X 0 Z p b m R p b m d z L 1 R 5 c G U g b W 9 k a W Z p w 6 k u e 3 N f U m V n a W 9 u X 1 N 0 Y X R l X 0 N h b G l m b 3 J u a W E s M T Y 2 f S Z x d W 9 0 O y w m c X V v d D t T Z W N 0 a W 9 u M S 9 J b n R l c n Z l b n R p b 2 5 z X 1 N 0 d W R p Z X N f Q W 5 k X 0 Z p b m R p b m d z L 1 R 5 c G U g b W 9 k a W Z p w 6 k u e 3 N f U m V n a W 9 u X 1 N 0 Y X R l X 0 N v b G 9 y Y W R v L D E 2 N 3 0 m c X V v d D s s J n F 1 b 3 Q 7 U 2 V j d G l v b j E v S W 5 0 Z X J 2 Z W 5 0 a W 9 u c 1 9 T d H V k a W V z X 0 F u Z F 9 G a W 5 k a W 5 n c y 9 U e X B l I G 1 v Z G l m a c O p L n t z X 1 J l Z 2 l v b l 9 T d G F 0 Z V 9 D b 2 5 u Z W N 0 a W N 1 d C w x N j h 9 J n F 1 b 3 Q 7 L C Z x d W 9 0 O 1 N l Y 3 R p b 2 4 x L 0 l u d G V y d m V u d G l v b n N f U 3 R 1 Z G l l c 1 9 B b m R f R m l u Z G l u Z 3 M v V H l w Z S B t b 2 R p Z m n D q S 5 7 c 1 9 S Z W d p b 2 5 f U 3 R h d G V f R G V s Y X d h c m U s M T Y 5 f S Z x d W 9 0 O y w m c X V v d D t T Z W N 0 a W 9 u M S 9 J b n R l c n Z l b n R p b 2 5 z X 1 N 0 d W R p Z X N f Q W 5 k X 0 Z p b m R p b m d z L 1 R 5 c G U g b W 9 k a W Z p w 6 k u e 3 N f U m V n a W 9 u X 1 N 0 Y X R l X 0 R D L D E 3 M H 0 m c X V v d D s s J n F 1 b 3 Q 7 U 2 V j d G l v b j E v S W 5 0 Z X J 2 Z W 5 0 a W 9 u c 1 9 T d H V k a W V z X 0 F u Z F 9 G a W 5 k a W 5 n c y 9 U e X B l I G 1 v Z G l m a c O p L n t z X 1 J l Z 2 l v b l 9 T d G F 0 Z V 9 G b G 9 y a W R h L D E 3 M X 0 m c X V v d D s s J n F 1 b 3 Q 7 U 2 V j d G l v b j E v S W 5 0 Z X J 2 Z W 5 0 a W 9 u c 1 9 T d H V k a W V z X 0 F u Z F 9 G a W 5 k a W 5 n c y 9 U e X B l I G 1 v Z G l m a c O p L n t z X 1 J l Z 2 l v b l 9 T d G F 0 Z V 9 H Z W 9 y Z 2 l h L D E 3 M n 0 m c X V v d D s s J n F 1 b 3 Q 7 U 2 V j d G l v b j E v S W 5 0 Z X J 2 Z W 5 0 a W 9 u c 1 9 T d H V k a W V z X 0 F u Z F 9 G a W 5 k a W 5 n c y 9 U e X B l I G 1 v Z G l m a c O p L n t z X 1 J l Z 2 l v b l 9 T d G F 0 Z V 9 I Y X d h a W k s M T c z f S Z x d W 9 0 O y w m c X V v d D t T Z W N 0 a W 9 u M S 9 J b n R l c n Z l b n R p b 2 5 z X 1 N 0 d W R p Z X N f Q W 5 k X 0 Z p b m R p b m d z L 1 R 5 c G U g b W 9 k a W Z p w 6 k u e 3 N f U m V n a W 9 u X 1 N 0 Y X R l X 0 l k Y W h v L D E 3 N H 0 m c X V v d D s s J n F 1 b 3 Q 7 U 2 V j d G l v b j E v S W 5 0 Z X J 2 Z W 5 0 a W 9 u c 1 9 T d H V k a W V z X 0 F u Z F 9 G a W 5 k a W 5 n c y 9 U e X B l I G 1 v Z G l m a c O p L n t z X 1 J l Z 2 l v b l 9 T d G F 0 Z V 9 J b G x p b m 9 p c y w x N z V 9 J n F 1 b 3 Q 7 L C Z x d W 9 0 O 1 N l Y 3 R p b 2 4 x L 0 l u d G V y d m V u d G l v b n N f U 3 R 1 Z G l l c 1 9 B b m R f R m l u Z G l u Z 3 M v V H l w Z S B t b 2 R p Z m n D q S 5 7 c 1 9 S Z W d p b 2 5 f U 3 R h d G V f S W 5 k a W F u Y S w x N z Z 9 J n F 1 b 3 Q 7 L C Z x d W 9 0 O 1 N l Y 3 R p b 2 4 x L 0 l u d G V y d m V u d G l v b n N f U 3 R 1 Z G l l c 1 9 B b m R f R m l u Z G l u Z 3 M v V H l w Z S B t b 2 R p Z m n D q S 5 7 c 1 9 S Z W d p b 2 5 f U 3 R h d G V f S W 9 3 Y S w x N z d 9 J n F 1 b 3 Q 7 L C Z x d W 9 0 O 1 N l Y 3 R p b 2 4 x L 0 l u d G V y d m V u d G l v b n N f U 3 R 1 Z G l l c 1 9 B b m R f R m l u Z G l u Z 3 M v V H l w Z S B t b 2 R p Z m n D q S 5 7 c 1 9 S Z W d p b 2 5 f U 3 R h d G V f S 2 F u c 2 F z L D E 3 O H 0 m c X V v d D s s J n F 1 b 3 Q 7 U 2 V j d G l v b j E v S W 5 0 Z X J 2 Z W 5 0 a W 9 u c 1 9 T d H V k a W V z X 0 F u Z F 9 G a W 5 k a W 5 n c y 9 U e X B l I G 1 v Z G l m a c O p L n t z X 1 J l Z 2 l v b l 9 T d G F 0 Z V 9 L Z W 5 0 d W N r e S w x N z l 9 J n F 1 b 3 Q 7 L C Z x d W 9 0 O 1 N l Y 3 R p b 2 4 x L 0 l u d G V y d m V u d G l v b n N f U 3 R 1 Z G l l c 1 9 B b m R f R m l u Z G l u Z 3 M v V H l w Z S B t b 2 R p Z m n D q S 5 7 c 1 9 S Z W d p b 2 5 f U 3 R h d G V f T G 9 1 a X N p Y W 5 h L D E 4 M H 0 m c X V v d D s s J n F 1 b 3 Q 7 U 2 V j d G l v b j E v S W 5 0 Z X J 2 Z W 5 0 a W 9 u c 1 9 T d H V k a W V z X 0 F u Z F 9 G a W 5 k a W 5 n c y 9 U e X B l I G 1 v Z G l m a c O p L n t z X 1 J l Z 2 l v b l 9 T d G F 0 Z V 9 N Y W l u Z S w x O D F 9 J n F 1 b 3 Q 7 L C Z x d W 9 0 O 1 N l Y 3 R p b 2 4 x L 0 l u d G V y d m V u d G l v b n N f U 3 R 1 Z G l l c 1 9 B b m R f R m l u Z G l u Z 3 M v V H l w Z S B t b 2 R p Z m n D q S 5 7 c 1 9 S Z W d p b 2 5 f U 3 R h d G V f T W F y e W x h b m Q s M T g y f S Z x d W 9 0 O y w m c X V v d D t T Z W N 0 a W 9 u M S 9 J b n R l c n Z l b n R p b 2 5 z X 1 N 0 d W R p Z X N f Q W 5 k X 0 Z p b m R p b m d z L 1 R 5 c G U g b W 9 k a W Z p w 6 k u e 3 N f U m V n a W 9 u X 1 N 0 Y X R l X 0 1 h c 3 N h Y 2 h 1 c 2 V 0 d H M s M T g z f S Z x d W 9 0 O y w m c X V v d D t T Z W N 0 a W 9 u M S 9 J b n R l c n Z l b n R p b 2 5 z X 1 N 0 d W R p Z X N f Q W 5 k X 0 Z p b m R p b m d z L 1 R 5 c G U g b W 9 k a W Z p w 6 k u e 3 N f U m V n a W 9 u X 1 N 0 Y X R l X 0 1 p Y 2 h p Z 2 F u L D E 4 N H 0 m c X V v d D s s J n F 1 b 3 Q 7 U 2 V j d G l v b j E v S W 5 0 Z X J 2 Z W 5 0 a W 9 u c 1 9 T d H V k a W V z X 0 F u Z F 9 G a W 5 k a W 5 n c y 9 U e X B l I G 1 v Z G l m a c O p L n t z X 1 J l Z 2 l v b l 9 T d G F 0 Z V 9 N a W R 3 Z X N 0 L D E 4 N X 0 m c X V v d D s s J n F 1 b 3 Q 7 U 2 V j d G l v b j E v S W 5 0 Z X J 2 Z W 5 0 a W 9 u c 1 9 T d H V k a W V z X 0 F u Z F 9 G a W 5 k a W 5 n c y 9 U e X B l I G 1 v Z G l m a c O p L n t z X 1 J l Z 2 l v b l 9 T d G F 0 Z V 9 N a W 5 u Z X N v d G E s M T g 2 f S Z x d W 9 0 O y w m c X V v d D t T Z W N 0 a W 9 u M S 9 J b n R l c n Z l b n R p b 2 5 z X 1 N 0 d W R p Z X N f Q W 5 k X 0 Z p b m R p b m d z L 1 R 5 c G U g b W 9 k a W Z p w 6 k u e 3 N f U m V n a W 9 u X 1 N 0 Y X R l X 0 1 p c 3 N p c 3 N p c H B p L D E 4 N 3 0 m c X V v d D s s J n F 1 b 3 Q 7 U 2 V j d G l v b j E v S W 5 0 Z X J 2 Z W 5 0 a W 9 u c 1 9 T d H V k a W V z X 0 F u Z F 9 G a W 5 k a W 5 n c y 9 U e X B l I G 1 v Z G l m a c O p L n t z X 1 J l Z 2 l v b l 9 T d G F 0 Z V 9 N a X N z b 3 V y a S w x O D h 9 J n F 1 b 3 Q 7 L C Z x d W 9 0 O 1 N l Y 3 R p b 2 4 x L 0 l u d G V y d m V u d G l v b n N f U 3 R 1 Z G l l c 1 9 B b m R f R m l u Z G l u Z 3 M v V H l w Z S B t b 2 R p Z m n D q S 5 7 c 1 9 S Z W d p b 2 5 f U 3 R h d G V f T W 9 u d G F u Y S w x O D l 9 J n F 1 b 3 Q 7 L C Z x d W 9 0 O 1 N l Y 3 R p b 2 4 x L 0 l u d G V y d m V u d G l v b n N f U 3 R 1 Z G l l c 1 9 B b m R f R m l u Z G l u Z 3 M v V H l w Z S B t b 2 R p Z m n D q S 5 7 c 1 9 S Z W d p b 2 5 f U 3 R h d G V f T m V i c m F z a 2 E s M T k w f S Z x d W 9 0 O y w m c X V v d D t T Z W N 0 a W 9 u M S 9 J b n R l c n Z l b n R p b 2 5 z X 1 N 0 d W R p Z X N f Q W 5 k X 0 Z p b m R p b m d z L 1 R 5 c G U g b W 9 k a W Z p w 6 k u e 3 N f U m V n a W 9 u X 1 N 0 Y X R l X 0 5 l d m F k Y S w x O T F 9 J n F 1 b 3 Q 7 L C Z x d W 9 0 O 1 N l Y 3 R p b 2 4 x L 0 l u d G V y d m V u d G l v b n N f U 3 R 1 Z G l l c 1 9 B b m R f R m l u Z G l u Z 3 M v V H l w Z S B t b 2 R p Z m n D q S 5 7 c 1 9 S Z W d p b 2 5 f U 3 R h d G V f T m V 3 X 0 h h b X B z a G l y Z S w x O T J 9 J n F 1 b 3 Q 7 L C Z x d W 9 0 O 1 N l Y 3 R p b 2 4 x L 0 l u d G V y d m V u d G l v b n N f U 3 R 1 Z G l l c 1 9 B b m R f R m l u Z G l u Z 3 M v V H l w Z S B t b 2 R p Z m n D q S 5 7 c 1 9 S Z W d p b 2 5 f U 3 R h d G V f T m V 3 X 0 p l c n N l e S w x O T N 9 J n F 1 b 3 Q 7 L C Z x d W 9 0 O 1 N l Y 3 R p b 2 4 x L 0 l u d G V y d m V u d G l v b n N f U 3 R 1 Z G l l c 1 9 B b m R f R m l u Z G l u Z 3 M v V H l w Z S B t b 2 R p Z m n D q S 5 7 c 1 9 S Z W d p b 2 5 f U 3 R h d G V f T m V 3 X 0 1 l e G l j b y w x O T R 9 J n F 1 b 3 Q 7 L C Z x d W 9 0 O 1 N l Y 3 R p b 2 4 x L 0 l u d G V y d m V u d G l v b n N f U 3 R 1 Z G l l c 1 9 B b m R f R m l u Z G l u Z 3 M v V H l w Z S B t b 2 R p Z m n D q S 5 7 c 1 9 S Z W d p b 2 5 f U 3 R h d G V f T m V 3 X 1 l v c m s s M T k 1 f S Z x d W 9 0 O y w m c X V v d D t T Z W N 0 a W 9 u M S 9 J b n R l c n Z l b n R p b 2 5 z X 1 N 0 d W R p Z X N f Q W 5 k X 0 Z p b m R p b m d z L 1 R 5 c G U g b W 9 k a W Z p w 6 k u e 3 N f U m V n a W 9 u X 1 N 0 Y X R l X 0 5 v c n R o X 0 N h c m 9 s a W 5 h L D E 5 N n 0 m c X V v d D s s J n F 1 b 3 Q 7 U 2 V j d G l v b j E v S W 5 0 Z X J 2 Z W 5 0 a W 9 u c 1 9 T d H V k a W V z X 0 F u Z F 9 G a W 5 k a W 5 n c y 9 U e X B l I G 1 v Z G l m a c O p L n t z X 1 J l Z 2 l v b l 9 T d G F 0 Z V 9 O b 3 J 0 a F 9 E Y W t v d G E s M T k 3 f S Z x d W 9 0 O y w m c X V v d D t T Z W N 0 a W 9 u M S 9 J b n R l c n Z l b n R p b 2 5 z X 1 N 0 d W R p Z X N f Q W 5 k X 0 Z p b m R p b m d z L 1 R 5 c G U g b W 9 k a W Z p w 6 k u e 3 N f U m V n a W 9 u X 1 N 0 Y X R l X 0 5 v c n R o Z W F z d C w x O T h 9 J n F 1 b 3 Q 7 L C Z x d W 9 0 O 1 N l Y 3 R p b 2 4 x L 0 l u d G V y d m V u d G l v b n N f U 3 R 1 Z G l l c 1 9 B b m R f R m l u Z G l u Z 3 M v V H l w Z S B t b 2 R p Z m n D q S 5 7 c 1 9 S Z W d p b 2 5 f U 3 R h d G V f T 2 h p b y w x O T l 9 J n F 1 b 3 Q 7 L C Z x d W 9 0 O 1 N l Y 3 R p b 2 4 x L 0 l u d G V y d m V u d G l v b n N f U 3 R 1 Z G l l c 1 9 B b m R f R m l u Z G l u Z 3 M v V H l w Z S B t b 2 R p Z m n D q S 5 7 c 1 9 S Z W d p b 2 5 f U 3 R h d G V f T 2 t s Y W h v b W E s M j A w f S Z x d W 9 0 O y w m c X V v d D t T Z W N 0 a W 9 u M S 9 J b n R l c n Z l b n R p b 2 5 z X 1 N 0 d W R p Z X N f Q W 5 k X 0 Z p b m R p b m d z L 1 R 5 c G U g b W 9 k a W Z p w 6 k u e 3 N f U m V n a W 9 u X 1 N 0 Y X R l X 0 9 y Z W d v b i w y M D F 9 J n F 1 b 3 Q 7 L C Z x d W 9 0 O 1 N l Y 3 R p b 2 4 x L 0 l u d G V y d m V u d G l v b n N f U 3 R 1 Z G l l c 1 9 B b m R f R m l u Z G l u Z 3 M v V H l w Z S B t b 2 R p Z m n D q S 5 7 c 1 9 S Z W d p b 2 5 f U 3 R h d G V f U G V u b n N 5 b H Z h b m l h L D I w M n 0 m c X V v d D s s J n F 1 b 3 Q 7 U 2 V j d G l v b j E v S W 5 0 Z X J 2 Z W 5 0 a W 9 u c 1 9 T d H V k a W V z X 0 F u Z F 9 G a W 5 k a W 5 n c y 9 U e X B l I G 1 v Z G l m a c O p L n t z X 1 J l Z 2 l v b l 9 T d G F 0 Z V 9 S a G 9 k Z V 9 J c 2 x h b m Q s M j A z f S Z x d W 9 0 O y w m c X V v d D t T Z W N 0 a W 9 u M S 9 J b n R l c n Z l b n R p b 2 5 z X 1 N 0 d W R p Z X N f Q W 5 k X 0 Z p b m R p b m d z L 1 R 5 c G U g b W 9 k a W Z p w 6 k u e 3 N f U m V n a W 9 u X 1 N 0 Y X R l X 1 N v d X R o L D I w N H 0 m c X V v d D s s J n F 1 b 3 Q 7 U 2 V j d G l v b j E v S W 5 0 Z X J 2 Z W 5 0 a W 9 u c 1 9 T d H V k a W V z X 0 F u Z F 9 G a W 5 k a W 5 n c y 9 U e X B l I G 1 v Z G l m a c O p L n t z X 1 J l Z 2 l v b l 9 T d G F 0 Z V 9 T b 3 V 0 a F 9 D Y X J v b G l u Y S w y M D V 9 J n F 1 b 3 Q 7 L C Z x d W 9 0 O 1 N l Y 3 R p b 2 4 x L 0 l u d G V y d m V u d G l v b n N f U 3 R 1 Z G l l c 1 9 B b m R f R m l u Z G l u Z 3 M v V H l w Z S B t b 2 R p Z m n D q S 5 7 c 1 9 S Z W d p b 2 5 f U 3 R h d G V f U 2 9 1 d G h f R G F r b 3 R h L D I w N n 0 m c X V v d D s s J n F 1 b 3 Q 7 U 2 V j d G l v b j E v S W 5 0 Z X J 2 Z W 5 0 a W 9 u c 1 9 T d H V k a W V z X 0 F u Z F 9 G a W 5 k a W 5 n c y 9 U e X B l I G 1 v Z G l m a c O p L n t z X 1 J l Z 2 l v b l 9 T d G F 0 Z V 9 U Z W 5 u Z X N z Z W U s M j A 3 f S Z x d W 9 0 O y w m c X V v d D t T Z W N 0 a W 9 u M S 9 J b n R l c n Z l b n R p b 2 5 z X 1 N 0 d W R p Z X N f Q W 5 k X 0 Z p b m R p b m d z L 1 R 5 c G U g b W 9 k a W Z p w 6 k u e 3 N f U m V n a W 9 u X 1 N 0 Y X R l X 1 R l e G F z L D I w O H 0 m c X V v d D s s J n F 1 b 3 Q 7 U 2 V j d G l v b j E v S W 5 0 Z X J 2 Z W 5 0 a W 9 u c 1 9 T d H V k a W V z X 0 F u Z F 9 G a W 5 k a W 5 n c y 9 U e X B l I G 1 v Z G l m a c O p L n t z X 1 J l Z 2 l v b l 9 T d G F 0 Z V 9 V d G F o L D I w O X 0 m c X V v d D s s J n F 1 b 3 Q 7 U 2 V j d G l v b j E v S W 5 0 Z X J 2 Z W 5 0 a W 9 u c 1 9 T d H V k a W V z X 0 F u Z F 9 G a W 5 k a W 5 n c y 9 U e X B l I G 1 v Z G l m a c O p L n t z X 1 J l Z 2 l v b l 9 T d G F 0 Z V 9 W Z X J t b 2 5 0 L D I x M H 0 m c X V v d D s s J n F 1 b 3 Q 7 U 2 V j d G l v b j E v S W 5 0 Z X J 2 Z W 5 0 a W 9 u c 1 9 T d H V k a W V z X 0 F u Z F 9 G a W 5 k a W 5 n c y 9 U e X B l I G 1 v Z G l m a c O p L n t z X 1 J l Z 2 l v b l 9 T d G F 0 Z V 9 W a X J n a W 5 p Y S w y M T F 9 J n F 1 b 3 Q 7 L C Z x d W 9 0 O 1 N l Y 3 R p b 2 4 x L 0 l u d G V y d m V u d G l v b n N f U 3 R 1 Z G l l c 1 9 B b m R f R m l u Z G l u Z 3 M v V H l w Z S B t b 2 R p Z m n D q S 5 7 c 1 9 S Z W d p b 2 5 f U 3 R h d G V f V 2 F z a G l u Z 3 R v b i w y M T J 9 J n F 1 b 3 Q 7 L C Z x d W 9 0 O 1 N l Y 3 R p b 2 4 x L 0 l u d G V y d m V u d G l v b n N f U 3 R 1 Z G l l c 1 9 B b m R f R m l u Z G l u Z 3 M v V H l w Z S B t b 2 R p Z m n D q S 5 7 c 1 9 S Z W d p b 2 5 f U 3 R h d G V f V 2 V z d C w y M T N 9 J n F 1 b 3 Q 7 L C Z x d W 9 0 O 1 N l Y 3 R p b 2 4 x L 0 l u d G V y d m V u d G l v b n N f U 3 R 1 Z G l l c 1 9 B b m R f R m l u Z G l u Z 3 M v V H l w Z S B t b 2 R p Z m n D q S 5 7 c 1 9 S Z W d p b 2 5 f U 3 R h d G V f V 2 V z d F 9 W a X J n a W 5 p Y S w y M T R 9 J n F 1 b 3 Q 7 L C Z x d W 9 0 O 1 N l Y 3 R p b 2 4 x L 0 l u d G V y d m V u d G l v b n N f U 3 R 1 Z G l l c 1 9 B b m R f R m l u Z G l u Z 3 M v V H l w Z S B t b 2 R p Z m n D q S 5 7 c 1 9 S Z W d p b 2 5 f U 3 R h d G V f V 2 l z Y 2 9 u c 2 l u L D I x N X 0 m c X V v d D s s J n F 1 b 3 Q 7 U 2 V j d G l v b j E v S W 5 0 Z X J 2 Z W 5 0 a W 9 u c 1 9 T d H V k a W V z X 0 F u Z F 9 G a W 5 k a W 5 n c y 9 U e X B l I G 1 v Z G l m a c O p L n t z X 1 J l Z 2 l v b l 9 T d G F 0 Z V 9 X e W 9 t a W 5 n L D I x N n 0 m c X V v d D s s J n F 1 b 3 Q 7 U 2 V j d G l v b j E v S W 5 0 Z X J 2 Z W 5 0 a W 9 u c 1 9 T d H V k a W V z X 0 F u Z F 9 G a W 5 k a W 5 n c y 9 U e X B l I G 1 v Z G l m a c O p L n t z X 1 N j a G 9 v b F 9 0 e X B l X 0 N o Y X J 0 Z X I s M j E 3 f S Z x d W 9 0 O y w m c X V v d D t T Z W N 0 a W 9 u M S 9 J b n R l c n Z l b n R p b 2 5 z X 1 N 0 d W R p Z X N f Q W 5 k X 0 Z p b m R p b m d z L 1 R 5 c G U g b W 9 k a W Z p w 6 k u e 3 N f U 2 N o b 2 9 s X 3 R 5 c G V f U G F y b 2 N o a W F s L D I x O H 0 m c X V v d D s s J n F 1 b 3 Q 7 U 2 V j d G l v b j E v S W 5 0 Z X J 2 Z W 5 0 a W 9 u c 1 9 T d H V k a W V z X 0 F u Z F 9 G a W 5 k a W 5 n c y 9 U e X B l I G 1 v Z G l m a c O p L n t z X 1 N j a G 9 v b F 9 0 e X B l X 1 B y a X Z h d G U s M j E 5 f S Z x d W 9 0 O y w m c X V v d D t T Z W N 0 a W 9 u M S 9 J b n R l c n Z l b n R p b 2 5 z X 1 N 0 d W R p Z X N f Q W 5 k X 0 Z p b m R p b m d z L 1 R 5 c G U g b W 9 k a W Z p w 6 k u e 3 N f U 2 N o b 2 9 s X 3 R 5 c G V f U H V i b G l j L D I y M H 0 m c X V v d D s s J n F 1 b 3 Q 7 U 2 V j d G l v b j E v S W 5 0 Z X J 2 Z W 5 0 a W 9 u c 1 9 T d H V k a W V z X 0 F u Z F 9 G a W 5 k a W 5 n c y 9 U e X B l I G 1 v Z G l m a c O p L n t z X 1 V y Y m F u a W N p d H l f U n V y Y W w s M j I x f S Z x d W 9 0 O y w m c X V v d D t T Z W N 0 a W 9 u M S 9 J b n R l c n Z l b n R p b 2 5 z X 1 N 0 d W R p Z X N f Q W 5 k X 0 Z p b m R p b m d z L 1 R 5 c G U g b W 9 k a W Z p w 6 k u e 3 N f V X J i Y W 5 p Y 2 l 0 e V 9 T d W J 1 c m J h b i w y M j J 9 J n F 1 b 3 Q 7 L C Z x d W 9 0 O 1 N l Y 3 R p b 2 4 x L 0 l u d G V y d m V u d G l v b n N f U 3 R 1 Z G l l c 1 9 B b m R f R m l u Z G l u Z 3 M v V H l w Z S B t b 2 R p Z m n D q S 5 7 c 1 9 V c m J h b m l j a X R 5 X 1 V y Y m F u L D I y M 3 0 m c X V v d D s s J n F 1 b 3 Q 7 U 2 V j d G l v b j E v S W 5 0 Z X J 2 Z W 5 0 a W 9 u c 1 9 T d H V k a W V z X 0 F u Z F 9 G a W 5 k a W 5 n c y 9 U e X B l I G 1 v Z G l m a c O p L n t z X 1 N 0 d W R 5 S U Q s M j I 0 f S Z x d W 9 0 O y w m c X V v d D t T Z W N 0 a W 9 u M S 9 J b n R l c n Z l b n R p b 2 5 z X 1 N 0 d W R p Z X N f Q W 5 k X 0 Z p b m R p b m d z L 1 R 5 c G U g b W 9 k a W Z p w 6 k u e 3 N f U H V i b G l j Y X R p b 2 4 s M j I 1 f S Z x d W 9 0 O y w m c X V v d D t T Z W N 0 a W 9 u M S 9 J b n R l c n Z l b n R p b 2 5 z X 1 N 0 d W R p Z X N f Q W 5 k X 0 Z p b m R p b m d z L 1 R 5 c G U g b W 9 k a W Z p w 6 k u e 3 N f U H V i b G l j Y X R p b 2 5 f R G F 0 Z S w y M j Z 9 J n F 1 b 3 Q 7 L C Z x d W 9 0 O 1 N l Y 3 R p b 2 4 x L 0 l u d G V y d m V u d G l v b n N f U 3 R 1 Z G l l c 1 9 B b m R f R m l u Z G l u Z 3 M v V H l w Z S B t b 2 R p Z m n D q S 5 7 c 1 9 Q c m 9 k d W N 0 S U Q s M j I 3 f S Z x d W 9 0 O y w m c X V v d D t T Z W N 0 a W 9 u M S 9 J b n R l c n Z l b n R p b 2 5 z X 1 N 0 d W R p Z X N f Q W 5 k X 0 Z p b m R p b m d z L 1 R 5 c G U g b W 9 k a W Z p w 6 k u e 3 N f U H J v Z H V j d F 9 O Y W 1 l L D I y O H 0 m c X V v d D s s J n F 1 b 3 Q 7 U 2 V j d G l v b j E v S W 5 0 Z X J 2 Z W 5 0 a W 9 u c 1 9 T d H V k a W V z X 0 F u Z F 9 G a W 5 k a W 5 n c y 9 U e X B l I G 1 v Z G l m a c O p L n t z X 1 B 1 c n B v c 2 V f b 2 Z f U m V 2 a W V 3 L D I y O X 0 m c X V v d D s s J n F 1 b 3 Q 7 U 2 V j d G l v b j E v S W 5 0 Z X J 2 Z W 5 0 a W 9 u c 1 9 T d H V k a W V z X 0 F u Z F 9 G a W 5 k a W 5 n c y 9 U e X B l I G 1 v Z G l m a c O p L n t z X 1 N 0 d W R 5 X 1 B h Z 2 V f V V J M L D I z M H 0 m c X V v d D s s J n F 1 b 3 Q 7 U 2 V j d G l v b j E v S W 5 0 Z X J 2 Z W 5 0 a W 9 u c 1 9 T d H V k a W V z X 0 F u Z F 9 G a W 5 k a W 5 n c y 9 U e X B l I G 1 v Z G l m a c O p L n t z X 1 J h d G l u Z 1 9 S Z W F z b 2 4 s M j M x f S Z x d W 9 0 O y w m c X V v d D t T Z W N 0 a W 9 u M S 9 J b n R l c n Z l b n R p b 2 5 z X 1 N 0 d W R p Z X N f Q W 5 k X 0 Z p b m R p b m d z L 1 R 5 c G U g b W 9 k a W Z p w 6 k u e 3 N f S W 5 l b G l n a W J p b G l 0 e V 9 S Z W F z b 2 4 s M j M y f S Z x d W 9 0 O y w m c X V v d D t T Z W N 0 a W 9 u M S 9 J b n R l c n Z l b n R p b 2 5 z X 1 N 0 d W R p Z X N f Q W 5 k X 0 Z p b m R p b m d z L 1 R 5 c G U g b W 9 k a W Z p w 6 k u e 3 N f a W 5 0 Z X J 2 Z W 5 0 a W 9 u S U Q s M j M z f S Z x d W 9 0 O y w m c X V v d D t T Z W N 0 a W 9 u M S 9 J b n R l c n Z l b n R p b 2 5 z X 1 N 0 d W R p Z X N f Q W 5 k X 0 Z p b m R p b m d z L 1 R 5 c G U g b W 9 k a W Z p w 6 k u e 3 N f R V J J Q 0 l k L D I z N H 0 m c X V v d D s s J n F 1 b 3 Q 7 U 2 V j d G l v b j E v S W 5 0 Z X J 2 Z W 5 0 a W 9 u c 1 9 T d H V k a W V z X 0 F u Z F 9 G a W 5 k a W 5 n c y 9 U e X B l I G 1 v Z G l m a c O p L n t z X 1 V T X 1 J l Z 2 l v b l 9 V X 1 N f X 1 J l Z 2 l v b i w y M z V 9 J n F 1 b 3 Q 7 L C Z x d W 9 0 O 1 N l Y 3 R p b 2 4 x L 0 l u d G V y d m V u d G l v b n N f U 3 R 1 Z G l l c 1 9 B b m R f R m l u Z G l u Z 3 M v V H l w Z S B t b 2 R p Z m n D q S 5 7 c 1 9 E a X N h Y m l s a X R 5 X 0 F T R C w y M z Z 9 J n F 1 b 3 Q 7 L C Z x d W 9 0 O 1 N l Y 3 R p b 2 4 x L 0 l u d G V y d m V u d G l v b n N f U 3 R 1 Z G l l c 1 9 B b m R f R m l u Z G l u Z 3 M v V H l w Z S B t b 2 R p Z m n D q S 5 7 c 1 9 T Y 2 h v b 2 x f U 2 V 0 d G l u Z 1 9 T d H V k Z W 5 0 X 0 N v d W 5 0 L D I z N 3 0 m c X V v d D s s J n F 1 b 3 Q 7 U 2 V j d G l v b j E v S W 5 0 Z X J 2 Z W 5 0 a W 9 u c 1 9 T d H V k a W V z X 0 F u Z F 9 G a W 5 k a W 5 n c y 9 U e X B l I G 1 v Z G l m a c O p L n t z X 0 R p c 2 F i a W x p d H l f S U V Q L D I z O H 0 m c X V v d D s s J n F 1 b 3 Q 7 U 2 V j d G l v b j E v S W 5 0 Z X J 2 Z W 5 0 a W 9 u c 1 9 T d H V k a W V z X 0 F u Z F 9 G a W 5 k a W 5 n c y 9 U e X B l I G 1 v Z G l m a c O p L n t z X 0 R l b W 9 n c m F w a G l j c 1 9 T Y W 1 w b G V f T W l u b 3 J p d H k s M j M 5 f S Z x d W 9 0 O y w m c X V v d D t T Z W N 0 a W 9 u M S 9 J b n R l c n Z l b n R p b 2 5 z X 1 N 0 d W R p Z X N f Q W 5 k X 0 Z p b m R p b m d z L 1 R 5 c G U g b W 9 k a W Z p w 6 k u e 3 N f R G V t b 2 d y Y X B o a W N z X 1 N h b X B s Z V 9 O b 2 5 t a W 5 v c m l 0 e S w y N D B 9 J n F 1 b 3 Q 7 L C Z x d W 9 0 O 1 N l Y 3 R p b 2 4 x L 0 l u d G V y d m V u d G l v b n N f U 3 R 1 Z G l l c 1 9 B b m R f R m l u Z G l u Z 3 M v V H l w Z S B t b 2 R p Z m n D q S 5 7 c 1 9 N d W x 0 a X N p d G U s M j Q x f S Z x d W 9 0 O y w m c X V v d D t T Z W N 0 a W 9 u M S 9 J b n R l c n Z l b n R p b 2 5 z X 1 N 0 d W R p Z X N f Q W 5 k X 0 Z p b m R p b m d z L 1 R 5 c G U g b W 9 k a W Z p w 6 k u e 3 N f V G 9 w a W N f T G l 0 Z X J h Y 3 k s M j Q y f S Z x d W 9 0 O y w m c X V v d D t T Z W N 0 a W 9 u M S 9 J b n R l c n Z l b n R p b 2 5 z X 1 N 0 d W R p Z X N f Q W 5 k X 0 Z p b m R p b m d z L 1 R 5 c G U g b W 9 k a W Z p w 6 k u e 3 N f V G 9 w a W N f T W F 0 a G V t Y X R p Y 3 M s M j Q z f S Z x d W 9 0 O y w m c X V v d D t T Z W N 0 a W 9 u M S 9 J b n R l c n Z l b n R p b 2 5 z X 1 N 0 d W R p Z X N f Q W 5 k X 0 Z p b m R p b m d z L 1 R 5 c G U g b W 9 k a W Z p w 6 k u e 3 N f V G 9 w a W N f U 2 N p Z W 5 j Z S w y N D R 9 J n F 1 b 3 Q 7 L C Z x d W 9 0 O 1 N l Y 3 R p b 2 4 x L 0 l u d G V y d m V u d G l v b n N f U 3 R 1 Z G l l c 1 9 B b m R f R m l u Z G l u Z 3 M v V H l w Z S B t b 2 R p Z m n D q S 5 7 c 1 9 U b 3 B p Y 1 9 C Z W h h d m l v c i w y N D V 9 J n F 1 b 3 Q 7 L C Z x d W 9 0 O 1 N l Y 3 R p b 2 4 x L 0 l u d G V y d m V u d G l v b n N f U 3 R 1 Z G l l c 1 9 B b m R f R m l u Z G l u Z 3 M v V H l w Z S B t b 2 R p Z m n D q S 5 7 c 1 9 U b 3 B p Y 1 9 T V 0 Q s M j Q 2 f S Z x d W 9 0 O y w m c X V v d D t T Z W N 0 a W 9 u M S 9 J b n R l c n Z l b n R p b 2 5 z X 1 N 0 d W R p Z X N f Q W 5 k X 0 Z p b m R p b m d z L 1 R 5 c G U g b W 9 k a W Z p w 6 k u e 3 N f V G 9 w a W N f R U x M L D I 0 N 3 0 m c X V v d D s s J n F 1 b 3 Q 7 U 2 V j d G l v b j E v S W 5 0 Z X J 2 Z W 5 0 a W 9 u c 1 9 T d H V k a W V z X 0 F u Z F 9 G a W 5 k a W 5 n c y 9 U e X B l I G 1 v Z G l m a c O p L n t z X 1 R v c G l j X 1 R l Y W N o Z X J f R X h j Z W x s Z W 5 j Z S w y N D h 9 J n F 1 b 3 Q 7 L C Z x d W 9 0 O 1 N l Y 3 R p b 2 4 x L 0 l u d G V y d m V u d G l v b n N f U 3 R 1 Z G l l c 1 9 B b m R f R m l u Z G l u Z 3 M v V H l w Z S B t b 2 R p Z m n D q S 5 7 c 1 9 U b 3 B p Y 1 9 D a G F y d G V y X 1 N j a G 9 v b H M s M j Q 5 f S Z x d W 9 0 O y w m c X V v d D t T Z W N 0 a W 9 u M S 9 J b n R l c n Z l b n R p b 2 5 z X 1 N 0 d W R p Z X N f Q W 5 k X 0 Z p b m R p b m d z L 1 R 5 c G U g b W 9 k a W Z p w 6 k u e 3 N f V G 9 w a W N f R W F y b H l f Q 2 h p b G R o b 2 9 k L D I 1 M H 0 m c X V v d D s s J n F 1 b 3 Q 7 U 2 V j d G l v b j E v S W 5 0 Z X J 2 Z W 5 0 a W 9 u c 1 9 T d H V k a W V z X 0 F u Z F 9 G a W 5 k a W 5 n c y 9 U e X B l I G 1 v Z G l m a c O p L n t z X 1 R v c G l j X 0 t f d G 9 f M T J 0 a F 9 H c m F k Z S w y N T F 9 J n F 1 b 3 Q 7 L C Z x d W 9 0 O 1 N l Y 3 R p b 2 4 x L 0 l u d G V y d m V u d G l v b n N f U 3 R 1 Z G l l c 1 9 B b m R f R m l u Z G l u Z 3 M v V H l w Z S B t b 2 R p Z m n D q S 5 7 c 1 9 U b 3 B p Y 1 9 Q Y X R o X 3 R v X 0 d y Y W R 1 Y X R p b 2 4 s M j U y f S Z x d W 9 0 O y w m c X V v d D t T Z W N 0 a W 9 u M S 9 J b n R l c n Z l b n R p b 2 5 z X 1 N 0 d W R p Z X N f Q W 5 k X 0 Z p b m R p b m d z L 1 R 5 c G U g b W 9 k a W Z p w 6 k u e 3 N f V G 9 w a W N f U G 9 z d H N l Y 2 9 u Z G F y e S w y N T N 9 J n F 1 b 3 Q 7 L C Z x d W 9 0 O 1 N l Y 3 R p b 2 4 x L 0 l u d G V y d m V u d G l v b n N f U 3 R 1 Z G l l c 1 9 B b m R f R m l u Z G l u Z 3 M v V H l w Z S B t b 2 R p Z m n D q S 5 7 c 1 9 Q b 3 N 0 a W 5 n X 0 R h d G U s M j U 0 f S Z x d W 9 0 O y w m c X V v d D t T Z W N 0 a W 9 u M S 9 J b n R l c n Z l b n R p b 2 5 z X 1 N 0 d W R p Z X N f Q W 5 k X 0 Z p b m R p b m d z L 1 R 5 c G U g b W 9 k a W Z p w 6 k u e 2 Z f R m l u Z G l u Z 0 l E L D I 1 N X 0 m c X V v d D s s J n F 1 b 3 Q 7 U 2 V j d G l v b j E v S W 5 0 Z X J 2 Z W 5 0 a W 9 u c 1 9 T d H V k a W V z X 0 F u Z F 9 G a W 5 k a W 5 n c y 9 U e X B l I G 1 v Z G l m a c O p L n t m X 1 B y b 3 R v Y 2 9 s L D I 1 N n 0 m c X V v d D s s J n F 1 b 3 Q 7 U 2 V j d G l v b j E v S W 5 0 Z X J 2 Z W 5 0 a W 9 u c 1 9 T d H V k a W V z X 0 F u Z F 9 G a W 5 k a W 5 n c y 9 U e X B l I G 1 v Z G l m a c O p L n t m X 0 l u d G V y d m V u d G l v b k l E L D I 1 N 3 0 m c X V v d D s s J n F 1 b 3 Q 7 U 2 V j d G l v b j E v S W 5 0 Z X J 2 Z W 5 0 a W 9 u c 1 9 T d H V k a W V z X 0 F u Z F 9 G a W 5 k a W 5 n c y 9 U e X B l I G 1 v Z G l m a c O p L n t m X 0 l u d G V y d m V u d G l v b l 9 O Y W 1 l L D I 1 O H 0 m c X V v d D s s J n F 1 b 3 Q 7 U 2 V j d G l v b j E v S W 5 0 Z X J 2 Z W 5 0 a W 9 u c 1 9 T d H V k a W V z X 0 F u Z F 9 G a W 5 k a W 5 n c y 9 U e X B l I G 1 v Z G l m a c O p L n t m X 0 N v b X B h c m l z b 2 4 s M j U 5 f S Z x d W 9 0 O y w m c X V v d D t T Z W N 0 a W 9 u M S 9 J b n R l c n Z l b n R p b 2 5 z X 1 N 0 d W R p Z X N f Q W 5 k X 0 Z p b m R p b m d z L 1 R 5 c G U g b W 9 k a W Z p w 6 k u e 2 Z f T 3 V 0 Y 2 9 t Z V 9 N Z W F z d X J l S U Q s M j Y w f S Z x d W 9 0 O y w m c X V v d D t T Z W N 0 a W 9 u M S 9 J b n R l c n Z l b n R p b 2 5 z X 1 N 0 d W R p Z X N f Q W 5 k X 0 Z p b m R p b m d z L 1 R 5 c G U g b W 9 k a W Z p w 6 k u e 2 Z f T 3 V 0 Y 2 9 t Z V 9 N Z W F z d X J l L D I 2 M X 0 m c X V v d D s s J n F 1 b 3 Q 7 U 2 V j d G l v b j E v S W 5 0 Z X J 2 Z W 5 0 a W 9 u c 1 9 T d H V k a W V z X 0 F u Z F 9 G a W 5 k a W 5 n c y 9 U e X B l I G 1 v Z G l m a c O p L n t m X 0 9 1 d G N v b W V f R G 9 t Y W l u L D I 2 M n 0 m c X V v d D s s J n F 1 b 3 Q 7 U 2 V j d G l v b j E v S W 5 0 Z X J 2 Z W 5 0 a W 9 u c 1 9 T d H V k a W V z X 0 F u Z F 9 G a W 5 k a W 5 n c y 9 U e X B l I G 1 v Z G l m a c O p L n t m X 1 B l c m l v Z C w y N j N 9 J n F 1 b 3 Q 7 L C Z x d W 9 0 O 1 N l Y 3 R p b 2 4 x L 0 l u d G V y d m V u d G l v b n N f U 3 R 1 Z G l l c 1 9 B b m R f R m l u Z G l u Z 3 M v V H l w Z S B t b 2 R p Z m n D q S 5 7 Z l 9 T Y W 1 w b G V f R G V z Y 3 J p c H R p b 2 4 s M j Y 0 f S Z x d W 9 0 O y w m c X V v d D t T Z W N 0 a W 9 u M S 9 J b n R l c n Z l b n R p b 2 5 z X 1 N 0 d W R p Z X N f Q W 5 k X 0 Z p b m R p b m d z L 1 R 5 c G U g b W 9 k a W Z p w 6 k u e 2 Z f S X N f U 3 V i Z 3 J v d X A s M j Y 1 f S Z x d W 9 0 O y w m c X V v d D t T Z W N 0 a W 9 u M S 9 J b n R l c n Z l b n R p b 2 5 z X 1 N 0 d W R p Z X N f Q W 5 k X 0 Z p b m R p b m d z L 1 R 5 c G U g b W 9 k a W Z p w 6 k u e 2 Z f T 3 V 0 Y 2 9 t Z V 9 T Y W 1 w b G V f U 2 l 6 Z S w y N j Z 9 J n F 1 b 3 Q 7 L C Z x d W 9 0 O 1 N l Y 3 R p b 2 4 x L 0 l u d G V y d m V u d G l v b n N f U 3 R 1 Z G l l c 1 9 B b m R f R m l u Z G l u Z 3 M v V H l w Z S B t b 2 R p Z m n D q S 5 7 Z l 9 P d X R j b 2 1 l X 0 l u d G V y d m V u d G l v b l 9 T U y w y N j d 9 J n F 1 b 3 Q 7 L C Z x d W 9 0 O 1 N l Y 3 R p b 2 4 x L 0 l u d G V y d m V u d G l v b n N f U 3 R 1 Z G l l c 1 9 B b m R f R m l u Z G l u Z 3 M v V H l w Z S B t b 2 R p Z m n D q S 5 7 Z l 9 P d X R j b 2 1 l X 0 N v b X B h c m l z b 2 5 f U 1 M s M j Y 4 f S Z x d W 9 0 O y w m c X V v d D t T Z W N 0 a W 9 u M S 9 J b n R l c n Z l b n R p b 2 5 z X 1 N 0 d W R p Z X N f Q W 5 k X 0 Z p b m R p b m d z L 1 R 5 c G U g b W 9 k a W Z p w 6 k u e 2 Z f S W 5 0 Z X J 2 Z W 5 0 a W 9 u X 0 N s d X N 0 Z X J z X 1 N T L D I 2 O X 0 m c X V v d D s s J n F 1 b 3 Q 7 U 2 V j d G l v b j E v S W 5 0 Z X J 2 Z W 5 0 a W 9 u c 1 9 T d H V k a W V z X 0 F u Z F 9 G a W 5 k a W 5 n c y 9 U e X B l I G 1 v Z G l m a c O p L n t m X 0 N v b X B h c m l z b 2 5 f Q 2 x 1 c 3 R l c n N f U 1 M s M j c w f S Z x d W 9 0 O y w m c X V v d D t T Z W N 0 a W 9 u M S 9 J b n R l c n Z l b n R p b 2 5 z X 1 N 0 d W R p Z X N f Q W 5 k X 0 Z p b m R p b m d z L 1 R 5 c G U g b W 9 k a W Z p w 6 k u e 2 Z f S W 5 0 Z X J 2 Z W 5 0 a W 9 u X 0 1 l Y W 4 s M j c x f S Z x d W 9 0 O y w m c X V v d D t T Z W N 0 a W 9 u M S 9 J b n R l c n Z l b n R p b 2 5 z X 1 N 0 d W R p Z X N f Q W 5 k X 0 Z p b m R p b m d z L 1 R 5 c G U g b W 9 k a W Z p w 6 k u e 2 Z f Q 2 9 t c G F y a X N v b l 9 N Z W F u L D I 3 M n 0 m c X V v d D s s J n F 1 b 3 Q 7 U 2 V j d G l v b j E v S W 5 0 Z X J 2 Z W 5 0 a W 9 u c 1 9 T d H V k a W V z X 0 F u Z F 9 G a W 5 k a W 5 n c y 9 U e X B l I G 1 v Z G l m a c O p L n t m X 0 l u d G V y d m V u d G l v b l 9 T d G F u Z G F y Z F 9 E Z X Z p Y X R p b 2 4 s M j c z f S Z x d W 9 0 O y w m c X V v d D t T Z W N 0 a W 9 u M S 9 J b n R l c n Z l b n R p b 2 5 z X 1 N 0 d W R p Z X N f Q W 5 k X 0 Z p b m R p b m d z L 1 R 5 c G U g b W 9 k a W Z p w 6 k u e 2 Z f Q 2 9 t c G F y a X N v b l 9 T d G F u Z G F y Z F 9 E Z X Z p Y X R p b 2 4 s M j c 0 f S Z x d W 9 0 O y w m c X V v d D t T Z W N 0 a W 9 u M S 9 J b n R l c n Z l b n R p b 2 5 z X 1 N 0 d W R p Z X N f Q W 5 k X 0 Z p b m R p b m d z L 1 R 5 c G U g b W 9 k a W Z p w 6 k u e 2 Z f R W Z m Z W N 0 X 1 N p e m V f U 3 R 1 Z H k s M j c 1 f S Z x d W 9 0 O y w m c X V v d D t T Z W N 0 a W 9 u M S 9 J b n R l c n Z l b n R p b 2 5 z X 1 N 0 d W R p Z X N f Q W 5 k X 0 Z p b m R p b m d z L 1 R 5 c G U g b W 9 k a W Z p w 6 k u e 2 Z f R W Z m Z W N 0 X 1 N p e m V f V 1 d D L D I 3 N n 0 m c X V v d D s s J n F 1 b 3 Q 7 U 2 V j d G l v b j E v S W 5 0 Z X J 2 Z W 5 0 a W 9 u c 1 9 T d H V k a W V z X 0 F u Z F 9 G a W 5 k a W 5 n c y 9 U e X B l I G 1 v Z G l m a c O p L n t m X 0 l t c H J v d m V t Z W 5 0 X 0 l u Z G V 4 L D I 3 N 3 0 m c X V v d D s s J n F 1 b 3 Q 7 U 2 V j d G l v b j E v S W 5 0 Z X J 2 Z W 5 0 a W 9 u c 1 9 T d H V k a W V z X 0 F u Z F 9 G a W 5 k a W 5 n c y 9 U e X B l I G 1 v Z G l m a c O p L n t m X 3 B f V m F s d W V f U 3 R 1 Z H k s M j c 4 f S Z x d W 9 0 O y w m c X V v d D t T Z W N 0 a W 9 u M S 9 J b n R l c n Z l b n R p b 2 5 z X 1 N 0 d W R p Z X N f Q W 5 k X 0 Z p b m R p b m d z L 1 R 5 c G U g b W 9 k a W Z p w 6 k u e 2 Z f c F 9 W Y W x 1 Z V 9 X V 0 M s M j c 5 f S Z x d W 9 0 O y w m c X V v d D t T Z W N 0 a W 9 u M S 9 J b n R l c n Z l b n R p b 2 5 z X 1 N 0 d W R p Z X N f Q W 5 k X 0 Z p b m R p b m d z L 1 R 5 c G U g b W 9 k a W Z p w 6 k u e 2 Z f S U N D L D I 4 M H 0 m c X V v d D s s J n F 1 b 3 Q 7 U 2 V j d G l v b j E v S W 5 0 Z X J 2 Z W 5 0 a W 9 u c 1 9 T d H V k a W V z X 0 F u Z F 9 G a W 5 k a W 5 n c y 9 U e X B l I G 1 v Z G l m a c O p L n t m X 0 N s d X N 0 Z X J z X 1 R v d G F s L D I 4 M X 0 m c X V v d D s s J n F 1 b 3 Q 7 U 2 V j d G l v b j E v S W 5 0 Z X J 2 Z W 5 0 a W 9 u c 1 9 T d H V k a W V z X 0 F u Z F 9 G a W 5 k a W 5 n c y 9 U e X B l I G 1 v Z G l m a c O p L n t m X 0 l z X 1 N 0 Y X R p c 3 R p Y 2 F s b H l f U 2 l n b m l m a W N h b n Q s M j g y f S Z x d W 9 0 O y w m c X V v d D t T Z W N 0 a W 9 u M S 9 J b n R l c n Z l b n R p b 2 5 z X 1 N 0 d W R p Z X N f Q W 5 k X 0 Z p b m R p b m d z L 1 R 5 c G U g b W 9 k a W Z p w 6 k u e 2 Z f R m l u Z G l u Z 1 9 S Y X R p b m c s M j g z f S Z x d W 9 0 O y w m c X V v d D t T Z W N 0 a W 9 u M S 9 J b n R l c n Z l b n R p b 2 5 z X 1 N 0 d W R p Z X N f Q W 5 k X 0 Z p b m R p b m d z L 1 R 5 c G U g b W 9 k a W Z p w 6 k u e 2 Z f R V N T Q V 9 S Y X R p b m c s M j g 0 f S Z x d W 9 0 O y w m c X V v d D t T Z W N 0 a W 9 u M S 9 J b n R l c n Z l b n R p b 2 5 z X 1 N 0 d W R p Z X N f Q W 5 k X 0 Z p b m R p b m d z L 1 R 5 c G U g b W 9 k a W Z p w 6 k u e 2 Z f T D F f V W 5 p d F 9 v Z l 9 B b m F s e X N p c y w y O D V 9 J n F 1 b 3 Q 7 X S w m c X V v d D t D b 2 x 1 b W 5 D b 3 V u d C Z x d W 9 0 O z o y O D Y s J n F 1 b 3 Q 7 S 2 V 5 Q 2 9 s d W 1 u T m F t Z X M m c X V v d D s 6 W 1 0 s J n F 1 b 3 Q 7 Q 2 9 s d W 1 u S W R l b n R p d G l l c y Z x d W 9 0 O z p b J n F 1 b 3 Q 7 U 2 V j d G l v b j E v S W 5 0 Z X J 2 Z W 5 0 a W 9 u c 1 9 T d H V k a W V z X 0 F u Z F 9 G a W 5 k a W 5 n c y 9 U e X B l I G 1 v Z G l m a c O p L n t S Z X Z p Z X d J R C w w f S Z x d W 9 0 O y w m c X V v d D t T Z W N 0 a W 9 u M S 9 J b n R l c n Z l b n R p b 2 5 z X 1 N 0 d W R p Z X N f Q W 5 k X 0 Z p b m R p b m d z L 1 R 5 c G U g b W 9 k a W Z p w 6 k u e 2 l f S W 5 0 Z X J 2 Z W 5 0 a W 9 u S U Q s M X 0 m c X V v d D s s J n F 1 b 3 Q 7 U 2 V j d G l v b j E v S W 5 0 Z X J 2 Z W 5 0 a W 9 u c 1 9 T d H V k a W V z X 0 F u Z F 9 G a W 5 k a W 5 n c y 9 U e X B l I G 1 v Z G l m a c O p L n t p X 0 l u d G V y d m V u d G l v b l 9 O Y W 1 l L D J 9 J n F 1 b 3 Q 7 L C Z x d W 9 0 O 1 N l Y 3 R p b 2 4 x L 0 l u d G V y d m V u d G l v b n N f U 3 R 1 Z G l l c 1 9 B b m R f R m l u Z G l u Z 3 M v V H l w Z S B t b 2 R p Z m n D q S 5 7 a V 9 Q c m 9 0 b 2 N v b C w z f S Z x d W 9 0 O y w m c X V v d D t T Z W N 0 a W 9 u M S 9 J b n R l c n Z l b n R p b 2 5 z X 1 N 0 d W R p Z X N f Q W 5 k X 0 Z p b m R p b m d z L 1 R 5 c G U g b W 9 k a W Z p w 6 k u e 2 l f U H J v d G 9 j b 2 x f V m V y c 2 l v b i w 0 f S Z x d W 9 0 O y w m c X V v d D t T Z W N 0 a W 9 u M S 9 J b n R l c n Z l b n R p b 2 5 z X 1 N 0 d W R p Z X N f Q W 5 k X 0 Z p b m R p b m d z L 1 R 5 c G U g b W 9 k a W Z p w 6 k u e 2 l f T 3 V 0 Y 2 9 t Z V 9 E b 2 1 h a W 4 s N X 0 m c X V v d D s s J n F 1 b 3 Q 7 U 2 V j d G l v b j E v S W 5 0 Z X J 2 Z W 5 0 a W 9 u c 1 9 T d H V k a W V z X 0 F u Z F 9 G a W 5 k a W 5 n c y 9 U e X B l I G 1 v Z G l m a c O p L n t p X 0 5 1 b V N 0 d W R p Z X N N Z W V 0 a W 5 n U 3 R h b m R h c m R z L D Z 9 J n F 1 b 3 Q 7 L C Z x d W 9 0 O 1 N l Y 3 R p b 2 4 x L 0 l u d G V y d m V u d G l v b n N f U 3 R 1 Z G l l c 1 9 B b m R f R m l u Z G l u Z 3 M v V H l w Z S B t b 2 R p Z m n D q S 5 7 a V 9 O d W 1 T d H V k a W V z R W x p Z 2 l i b G U s N 3 0 m c X V v d D s s J n F 1 b 3 Q 7 U 2 V j d G l v b j E v S W 5 0 Z X J 2 Z W 5 0 a W 9 u c 1 9 T d H V k a W V z X 0 F u Z F 9 G a W 5 k a W 5 n c y 9 U e X B l I G 1 v Z G l m a c O p L n t p X 0 N s Y X N z X 3 R 5 c G V f R 2 V u Z X J h b C w 4 f S Z x d W 9 0 O y w m c X V v d D t T Z W N 0 a W 9 u M S 9 J b n R l c n Z l b n R p b 2 5 z X 1 N 0 d W R p Z X N f Q W 5 k X 0 Z p b m R p b m d z L 1 R 5 c G U g b W 9 k a W Z p w 6 k u e 2 l f Q 2 x h c 3 N f d H l w Z V 9 J b m N s d X N p b 2 4 s O X 0 m c X V v d D s s J n F 1 b 3 Q 7 U 2 V j d G l v b j E v S W 5 0 Z X J 2 Z W 5 0 a W 9 u c 1 9 T d H V k a W V z X 0 F u Z F 9 G a W 5 k a W 5 n c y 9 U e X B l I G 1 v Z G l m a c O p L n t p X 0 R l b G l 2 Z X J 5 X 0 1 l d G h v Z F 9 J b m R p d m l k d W F s L D E w f S Z x d W 9 0 O y w m c X V v d D t T Z W N 0 a W 9 u M S 9 J b n R l c n Z l b n R p b 2 5 z X 1 N 0 d W R p Z X N f Q W 5 k X 0 Z p b m R p b m d z L 1 R 5 c G U g b W 9 k a W Z p w 6 k u e 2 l f R G V s a X Z l c n l f T W V 0 a G 9 k X 1 N j a G 9 v b C w x M X 0 m c X V v d D s s J n F 1 b 3 Q 7 U 2 V j d G l v b j E v S W 5 0 Z X J 2 Z W 5 0 a W 9 u c 1 9 T d H V k a W V z X 0 F u Z F 9 G a W 5 k a W 5 n c y 9 U e X B l I G 1 v Z G l m a c O p L n t p X 0 R l b G l 2 Z X J 5 X 0 1 l d G h v Z F 9 T b W F s b F 9 H c m 9 1 c C w x M n 0 m c X V v d D s s J n F 1 b 3 Q 7 U 2 V j d G l v b j E v S W 5 0 Z X J 2 Z W 5 0 a W 9 u c 1 9 T d H V k a W V z X 0 F u Z F 9 G a W 5 k a W 5 n c y 9 U e X B l I G 1 v Z G l m a c O p L n t p X 0 R l b G l 2 Z X J 5 X 0 1 l d G h v Z F 9 X a G 9 s Z V 9 D b G F z c y w x M 3 0 m c X V v d D s s J n F 1 b 3 Q 7 U 2 V j d G l v b j E v S W 5 0 Z X J 2 Z W 5 0 a W 9 u c 1 9 T d H V k a W V z X 0 F u Z F 9 G a W 5 k a W 5 n c y 9 U e X B l I G 1 v Z G l m a c O p L n t p X 0 R l b W 9 n c m F w a G l j c 1 9 T Y W 1 w b G V f R U x M L D E 0 f S Z x d W 9 0 O y w m c X V v d D t T Z W N 0 a W 9 u M S 9 J b n R l c n Z l b n R p b 2 5 z X 1 N 0 d W R p Z X N f Q W 5 k X 0 Z p b m R p b m d z L 1 R 5 c G U g b W 9 k a W Z p w 6 k u e 2 l f R G V t b 2 d y Y X B o a W N z X 1 N h b X B s Z V 9 G U l B M L D E 1 f S Z x d W 9 0 O y w m c X V v d D t T Z W N 0 a W 9 u M S 9 J b n R l c n Z l b n R p b 2 5 z X 1 N 0 d W R p Z X N f Q W 5 k X 0 Z p b m R p b m d z L 1 R 5 c G U g b W 9 k a W Z p w 6 k u e 2 l f R G V t b 2 d y Y X B o a W N z X 1 N h b X B s Z V 9 J b n R l c m 5 h d G l v b m F s L D E 2 f S Z x d W 9 0 O y w m c X V v d D t T Z W N 0 a W 9 u M S 9 J b n R l c n Z l b n R p b 2 5 z X 1 N 0 d W R p Z X N f Q W 5 k X 0 Z p b m R p b m d z L 1 R 5 c G U g b W 9 k a W Z p w 6 k u e 2 l f R G V t b 2 d y Y X B o a W N z X 1 N h b X B s Z V 9 T V 0 Q s M T d 9 J n F 1 b 3 Q 7 L C Z x d W 9 0 O 1 N l Y 3 R p b 2 4 x L 0 l u d G V y d m V u d G l v b n N f U 3 R 1 Z G l l c 1 9 B b m R f R m l u Z G l u Z 3 M v V H l w Z S B t b 2 R p Z m n D q S 5 7 a V 9 F d G h u a W N p d H l f S G l z c G F u a W M s M T h 9 J n F 1 b 3 Q 7 L C Z x d W 9 0 O 1 N l Y 3 R p b 2 4 x L 0 l u d G V y d m V u d G l v b n N f U 3 R 1 Z G l l c 1 9 B b m R f R m l u Z G l u Z 3 M v V H l w Z S B t b 2 R p Z m n D q S 5 7 a V 9 F d G h u a W N p d H l f T m 9 0 X 0 h p c 3 B h b m l j L D E 5 f S Z x d W 9 0 O y w m c X V v d D t T Z W N 0 a W 9 u M S 9 J b n R l c n Z l b n R p b 2 5 z X 1 N 0 d W R p Z X N f Q W 5 k X 0 Z p b m R p b m d z L 1 R 5 c G U g b W 9 k a W Z p w 6 k u e 2 l f R 2 V u Z G V y X 0 Z l b W F s Z S w y M H 0 m c X V v d D s s J n F 1 b 3 Q 7 U 2 V j d G l v b j E v S W 5 0 Z X J 2 Z W 5 0 a W 9 u c 1 9 T d H V k a W V z X 0 F u Z F 9 G a W 5 k a W 5 n c y 9 U e X B l I G 1 v Z G l m a c O p L n t p X 0 d l b m R l c l 9 N Y W x l L D I x f S Z x d W 9 0 O y w m c X V v d D t T Z W N 0 a W 9 u M S 9 J b n R l c n Z l b n R p b 2 5 z X 1 N 0 d W R p Z X N f Q W 5 k X 0 Z p b m R p b m d z L 1 R 5 c G U g b W 9 k a W Z p w 6 k u e 2 l f R 3 J h Z G V f M S w y M n 0 m c X V v d D s s J n F 1 b 3 Q 7 U 2 V j d G l v b j E v S W 5 0 Z X J 2 Z W 5 0 a W 9 u c 1 9 T d H V k a W V z X 0 F u Z F 9 G a W 5 k a W 5 n c y 9 U e X B l I G 1 v Z G l m a c O p L n t p X 0 d y Y W R l X z E w L D I z f S Z x d W 9 0 O y w m c X V v d D t T Z W N 0 a W 9 u M S 9 J b n R l c n Z l b n R p b 2 5 z X 1 N 0 d W R p Z X N f Q W 5 k X 0 Z p b m R p b m d z L 1 R 5 c G U g b W 9 k a W Z p w 6 k u e 2 l f R 3 J h Z G V f M T E s M j R 9 J n F 1 b 3 Q 7 L C Z x d W 9 0 O 1 N l Y 3 R p b 2 4 x L 0 l u d G V y d m V u d G l v b n N f U 3 R 1 Z G l l c 1 9 B b m R f R m l u Z G l u Z 3 M v V H l w Z S B t b 2 R p Z m n D q S 5 7 a V 9 H c m F k Z V 8 x M i w y N X 0 m c X V v d D s s J n F 1 b 3 Q 7 U 2 V j d G l v b j E v S W 5 0 Z X J 2 Z W 5 0 a W 9 u c 1 9 T d H V k a W V z X 0 F u Z F 9 G a W 5 k a W 5 n c y 9 U e X B l I G 1 v Z G l m a c O p L n t p X 0 d y Y W R l X z I s M j Z 9 J n F 1 b 3 Q 7 L C Z x d W 9 0 O 1 N l Y 3 R p b 2 4 x L 0 l u d G V y d m V u d G l v b n N f U 3 R 1 Z G l l c 1 9 B b m R f R m l u Z G l u Z 3 M v V H l w Z S B t b 2 R p Z m n D q S 5 7 a V 9 H c m F k Z V 8 z L D I 3 f S Z x d W 9 0 O y w m c X V v d D t T Z W N 0 a W 9 u M S 9 J b n R l c n Z l b n R p b 2 5 z X 1 N 0 d W R p Z X N f Q W 5 k X 0 Z p b m R p b m d z L 1 R 5 c G U g b W 9 k a W Z p w 6 k u e 2 l f R 3 J h Z G V f N C w y O H 0 m c X V v d D s s J n F 1 b 3 Q 7 U 2 V j d G l v b j E v S W 5 0 Z X J 2 Z W 5 0 a W 9 u c 1 9 T d H V k a W V z X 0 F u Z F 9 G a W 5 k a W 5 n c y 9 U e X B l I G 1 v Z G l m a c O p L n t p X 0 d y Y W R l X z U s M j l 9 J n F 1 b 3 Q 7 L C Z x d W 9 0 O 1 N l Y 3 R p b 2 4 x L 0 l u d G V y d m V u d G l v b n N f U 3 R 1 Z G l l c 1 9 B b m R f R m l u Z G l u Z 3 M v V H l w Z S B t b 2 R p Z m n D q S 5 7 a V 9 H c m F k Z V 8 2 L D M w f S Z x d W 9 0 O y w m c X V v d D t T Z W N 0 a W 9 u M S 9 J b n R l c n Z l b n R p b 2 5 z X 1 N 0 d W R p Z X N f Q W 5 k X 0 Z p b m R p b m d z L 1 R 5 c G U g b W 9 k a W Z p w 6 k u e 2 l f R 3 J h Z G V f N y w z M X 0 m c X V v d D s s J n F 1 b 3 Q 7 U 2 V j d G l v b j E v S W 5 0 Z X J 2 Z W 5 0 a W 9 u c 1 9 T d H V k a W V z X 0 F u Z F 9 G a W 5 k a W 5 n c y 9 U e X B l I G 1 v Z G l m a c O p L n t p X 0 d y Y W R l X z g s M z J 9 J n F 1 b 3 Q 7 L C Z x d W 9 0 O 1 N l Y 3 R p b 2 4 x L 0 l u d G V y d m V u d G l v b n N f U 3 R 1 Z G l l c 1 9 B b m R f R m l u Z G l u Z 3 M v V H l w Z S B t b 2 R p Z m n D q S 5 7 a V 9 H c m F k Z V 8 5 L D M z f S Z x d W 9 0 O y w m c X V v d D t T Z W N 0 a W 9 u M S 9 J b n R l c n Z l b n R p b 2 5 z X 1 N 0 d W R p Z X N f Q W 5 k X 0 Z p b m R p b m d z L 1 R 5 c G U g b W 9 k a W Z p w 6 k u e 2 l f R 3 J h Z G V f S y w z N H 0 m c X V v d D s s J n F 1 b 3 Q 7 U 2 V j d G l v b j E v S W 5 0 Z X J 2 Z W 5 0 a W 9 u c 1 9 T d H V k a W V z X 0 F u Z F 9 G a W 5 k a W 5 n c y 9 U e X B l I G 1 v Z G l m a c O p L n t p X 0 d y Y W R l X 1 B L L D M 1 f S Z x d W 9 0 O y w m c X V v d D t T Z W N 0 a W 9 u M S 9 J b n R l c n Z l b n R p b 2 5 z X 1 N 0 d W R p Z X N f Q W 5 k X 0 Z p b m R p b m d z L 1 R 5 c G U g b W 9 k a W Z p w 6 k u e 2 l f R 3 J h Z G V f U F M s M z Z 9 J n F 1 b 3 Q 7 L C Z x d W 9 0 O 1 N l Y 3 R p b 2 4 x L 0 l u d G V y d m V u d G l v b n N f U 3 R 1 Z G l l c 1 9 B b m R f R m l u Z G l u Z 3 M v V H l w Z S B t b 2 R p Z m n D q S 5 7 a V 9 Q c m 9 n c m F t X 1 R 5 c G V f Q 3 V y c m l j d W x 1 b S w z N 3 0 m c X V v d D s s J n F 1 b 3 Q 7 U 2 V j d G l v b j E v S W 5 0 Z X J 2 Z W 5 0 a W 9 u c 1 9 T d H V k a W V z X 0 F u Z F 9 G a W 5 k a W 5 n c y 9 U e X B l I G 1 v Z G l m a c O p L n t p X 1 B y b 2 d y Y W 1 f V H l w Z V 9 Q b 2 x p Y 3 k s M z h 9 J n F 1 b 3 Q 7 L C Z x d W 9 0 O 1 N l Y 3 R p b 2 4 x L 0 l u d G V y d m V u d G l v b n N f U 3 R 1 Z G l l c 1 9 B b m R f R m l u Z G l u Z 3 M v V H l w Z S B t b 2 R p Z m n D q S 5 7 a V 9 Q c m 9 n c m F t X 1 R 5 c G V f U H J h Y 3 R p Y 2 U s M z l 9 J n F 1 b 3 Q 7 L C Z x d W 9 0 O 1 N l Y 3 R p b 2 4 x L 0 l u d G V y d m V u d G l v b n N f U 3 R 1 Z G l l c 1 9 B b m R f R m l u Z G l u Z 3 M v V H l w Z S B t b 2 R p Z m n D q S 5 7 a V 9 Q c m 9 n c m F t X 1 R 5 c G V f U 2 N o b 2 9 s X 2 x l d m V s L D Q w f S Z x d W 9 0 O y w m c X V v d D t T Z W N 0 a W 9 u M S 9 J b n R l c n Z l b n R p b 2 5 z X 1 N 0 d W R p Z X N f Q W 5 k X 0 Z p b m R p b m d z L 1 R 5 c G U g b W 9 k a W Z p w 6 k u e 2 l f U H J v Z 3 J h b V 9 U e X B l X 1 N 1 c H B s Z W 1 l b n Q s N D F 9 J n F 1 b 3 Q 7 L C Z x d W 9 0 O 1 N l Y 3 R p b 2 4 x L 0 l u d G V y d m V u d G l v b n N f U 3 R 1 Z G l l c 1 9 B b m R f R m l u Z G l u Z 3 M v V H l w Z S B t b 2 R p Z m n D q S 5 7 a V 9 Q c m 9 n c m F t X 1 R 5 c G V f V G V h Y 2 h l c l 9 s Z X Z l b C w 0 M n 0 m c X V v d D s s J n F 1 b 3 Q 7 U 2 V j d G l v b j E v S W 5 0 Z X J 2 Z W 5 0 a W 9 u c 1 9 T d H V k a W V z X 0 F u Z F 9 G a W 5 k a W 5 n c y 9 U e X B l I G 1 v Z G l m a c O p L n t p X 1 J h Y 2 V f Q X N p Y W 4 s N D N 9 J n F 1 b 3 Q 7 L C Z x d W 9 0 O 1 N l Y 3 R p b 2 4 x L 0 l u d G V y d m V u d G l v b n N f U 3 R 1 Z G l l c 1 9 B b m R f R m l u Z G l u Z 3 M v V H l w Z S B t b 2 R p Z m n D q S 5 7 a V 9 S Y W N l X 0 J s Y W N r L D Q 0 f S Z x d W 9 0 O y w m c X V v d D t T Z W N 0 a W 9 u M S 9 J b n R l c n Z l b n R p b 2 5 z X 1 N 0 d W R p Z X N f Q W 5 k X 0 Z p b m R p b m d z L 1 R 5 c G U g b W 9 k a W Z p w 6 k u e 2 l f U m F j Z V 9 O Y X R p d m V f Q W 1 l c m l j Y W 4 s N D V 9 J n F 1 b 3 Q 7 L C Z x d W 9 0 O 1 N l Y 3 R p b 2 4 x L 0 l u d G V y d m V u d G l v b n N f U 3 R 1 Z G l l c 1 9 B b m R f R m l u Z G l u Z 3 M v V H l w Z S B t b 2 R p Z m n D q S 5 7 a V 9 S Y W N l X 0 9 0 a G V y L D Q 2 f S Z x d W 9 0 O y w m c X V v d D t T Z W N 0 a W 9 u M S 9 J b n R l c n Z l b n R p b 2 5 z X 1 N 0 d W R p Z X N f Q W 5 k X 0 Z p b m R p b m d z L 1 R 5 c G U g b W 9 k a W Z p w 6 k u e 2 l f U m F j Z V 9 Q Y W N p Z m l j X 0 l z b G F u Z G V y L D Q 3 f S Z x d W 9 0 O y w m c X V v d D t T Z W N 0 a W 9 u M S 9 J b n R l c n Z l b n R p b 2 5 z X 1 N 0 d W R p Z X N f Q W 5 k X 0 Z p b m R p b m d z L 1 R 5 c G U g b W 9 k a W Z p w 6 k u e 2 l f U m F j Z V 9 X a G l 0 Z S w 0 O H 0 m c X V v d D s s J n F 1 b 3 Q 7 U 2 V j d G l v b j E v S W 5 0 Z X J 2 Z W 5 0 a W 9 u c 1 9 T d H V k a W V z X 0 F u Z F 9 G a W 5 k a W 5 n c y 9 U e X B l I G 1 v Z G l m a c O p L n t p X 1 J l Z 2 l v b l 9 T d G F 0 Z V 9 B b G F i Y W 1 h L D Q 5 f S Z x d W 9 0 O y w m c X V v d D t T Z W N 0 a W 9 u M S 9 J b n R l c n Z l b n R p b 2 5 z X 1 N 0 d W R p Z X N f Q W 5 k X 0 Z p b m R p b m d z L 1 R 5 c G U g b W 9 k a W Z p w 6 k u e 2 l f U m V n a W 9 u X 1 N 0 Y X R l X 0 F s Y X N r Y S w 1 M H 0 m c X V v d D s s J n F 1 b 3 Q 7 U 2 V j d G l v b j E v S W 5 0 Z X J 2 Z W 5 0 a W 9 u c 1 9 T d H V k a W V z X 0 F u Z F 9 G a W 5 k a W 5 n c y 9 U e X B l I G 1 v Z G l m a c O p L n t p X 1 J l Z 2 l v b l 9 T d G F 0 Z V 9 B c m l 6 b 2 5 h L D U x f S Z x d W 9 0 O y w m c X V v d D t T Z W N 0 a W 9 u M S 9 J b n R l c n Z l b n R p b 2 5 z X 1 N 0 d W R p Z X N f Q W 5 k X 0 Z p b m R p b m d z L 1 R 5 c G U g b W 9 k a W Z p w 6 k u e 2 l f U m V n a W 9 u X 1 N 0 Y X R l X 0 F y a 2 F u c 2 F z L D U y f S Z x d W 9 0 O y w m c X V v d D t T Z W N 0 a W 9 u M S 9 J b n R l c n Z l b n R p b 2 5 z X 1 N 0 d W R p Z X N f Q W 5 k X 0 Z p b m R p b m d z L 1 R 5 c G U g b W 9 k a W Z p w 6 k u e 2 l f U m V n a W 9 u X 1 N 0 Y X R l X 0 N h b G l m b 3 J u a W E s N T N 9 J n F 1 b 3 Q 7 L C Z x d W 9 0 O 1 N l Y 3 R p b 2 4 x L 0 l u d G V y d m V u d G l v b n N f U 3 R 1 Z G l l c 1 9 B b m R f R m l u Z G l u Z 3 M v V H l w Z S B t b 2 R p Z m n D q S 5 7 a V 9 S Z W d p b 2 5 f U 3 R h d G V f Q 2 9 s b 3 J h Z G 8 s N T R 9 J n F 1 b 3 Q 7 L C Z x d W 9 0 O 1 N l Y 3 R p b 2 4 x L 0 l u d G V y d m V u d G l v b n N f U 3 R 1 Z G l l c 1 9 B b m R f R m l u Z G l u Z 3 M v V H l w Z S B t b 2 R p Z m n D q S 5 7 a V 9 S Z W d p b 2 5 f U 3 R h d G V f Q 2 9 u b m V j d G l j d X Q s N T V 9 J n F 1 b 3 Q 7 L C Z x d W 9 0 O 1 N l Y 3 R p b 2 4 x L 0 l u d G V y d m V u d G l v b n N f U 3 R 1 Z G l l c 1 9 B b m R f R m l u Z G l u Z 3 M v V H l w Z S B t b 2 R p Z m n D q S 5 7 a V 9 S Z W d p b 2 5 f U 3 R h d G V f R G V s Y X d h c m U s N T Z 9 J n F 1 b 3 Q 7 L C Z x d W 9 0 O 1 N l Y 3 R p b 2 4 x L 0 l u d G V y d m V u d G l v b n N f U 3 R 1 Z G l l c 1 9 B b m R f R m l u Z G l u Z 3 M v V H l w Z S B t b 2 R p Z m n D q S 5 7 a V 9 S Z W d p b 2 5 f U 3 R h d G V f R E M s N T d 9 J n F 1 b 3 Q 7 L C Z x d W 9 0 O 1 N l Y 3 R p b 2 4 x L 0 l u d G V y d m V u d G l v b n N f U 3 R 1 Z G l l c 1 9 B b m R f R m l u Z G l u Z 3 M v V H l w Z S B t b 2 R p Z m n D q S 5 7 a V 9 S Z W d p b 2 5 f U 3 R h d G V f R m x v c m l k Y S w 1 O H 0 m c X V v d D s s J n F 1 b 3 Q 7 U 2 V j d G l v b j E v S W 5 0 Z X J 2 Z W 5 0 a W 9 u c 1 9 T d H V k a W V z X 0 F u Z F 9 G a W 5 k a W 5 n c y 9 U e X B l I G 1 v Z G l m a c O p L n t p X 1 J l Z 2 l v b l 9 T d G F 0 Z V 9 H Z W 9 y Z 2 l h L D U 5 f S Z x d W 9 0 O y w m c X V v d D t T Z W N 0 a W 9 u M S 9 J b n R l c n Z l b n R p b 2 5 z X 1 N 0 d W R p Z X N f Q W 5 k X 0 Z p b m R p b m d z L 1 R 5 c G U g b W 9 k a W Z p w 6 k u e 2 l f U m V n a W 9 u X 1 N 0 Y X R l X 0 h h d 2 F p a S w 2 M H 0 m c X V v d D s s J n F 1 b 3 Q 7 U 2 V j d G l v b j E v S W 5 0 Z X J 2 Z W 5 0 a W 9 u c 1 9 T d H V k a W V z X 0 F u Z F 9 G a W 5 k a W 5 n c y 9 U e X B l I G 1 v Z G l m a c O p L n t p X 1 J l Z 2 l v b l 9 T d G F 0 Z V 9 J Z G F o b y w 2 M X 0 m c X V v d D s s J n F 1 b 3 Q 7 U 2 V j d G l v b j E v S W 5 0 Z X J 2 Z W 5 0 a W 9 u c 1 9 T d H V k a W V z X 0 F u Z F 9 G a W 5 k a W 5 n c y 9 U e X B l I G 1 v Z G l m a c O p L n t p X 1 J l Z 2 l v b l 9 T d G F 0 Z V 9 J b G x p b m 9 p c y w 2 M n 0 m c X V v d D s s J n F 1 b 3 Q 7 U 2 V j d G l v b j E v S W 5 0 Z X J 2 Z W 5 0 a W 9 u c 1 9 T d H V k a W V z X 0 F u Z F 9 G a W 5 k a W 5 n c y 9 U e X B l I G 1 v Z G l m a c O p L n t p X 1 J l Z 2 l v b l 9 T d G F 0 Z V 9 J b m R p Y W 5 h L D Y z f S Z x d W 9 0 O y w m c X V v d D t T Z W N 0 a W 9 u M S 9 J b n R l c n Z l b n R p b 2 5 z X 1 N 0 d W R p Z X N f Q W 5 k X 0 Z p b m R p b m d z L 1 R 5 c G U g b W 9 k a W Z p w 6 k u e 2 l f U m V n a W 9 u X 1 N 0 Y X R l X 0 l v d 2 E s N j R 9 J n F 1 b 3 Q 7 L C Z x d W 9 0 O 1 N l Y 3 R p b 2 4 x L 0 l u d G V y d m V u d G l v b n N f U 3 R 1 Z G l l c 1 9 B b m R f R m l u Z G l u Z 3 M v V H l w Z S B t b 2 R p Z m n D q S 5 7 a V 9 S Z W d p b 2 5 f U 3 R h d G V f S 2 F u c 2 F z L D Y 1 f S Z x d W 9 0 O y w m c X V v d D t T Z W N 0 a W 9 u M S 9 J b n R l c n Z l b n R p b 2 5 z X 1 N 0 d W R p Z X N f Q W 5 k X 0 Z p b m R p b m d z L 1 R 5 c G U g b W 9 k a W Z p w 6 k u e 2 l f U m V n a W 9 u X 1 N 0 Y X R l X 0 t l b n R 1 Y 2 t 5 L D Y 2 f S Z x d W 9 0 O y w m c X V v d D t T Z W N 0 a W 9 u M S 9 J b n R l c n Z l b n R p b 2 5 z X 1 N 0 d W R p Z X N f Q W 5 k X 0 Z p b m R p b m d z L 1 R 5 c G U g b W 9 k a W Z p w 6 k u e 2 l f U m V n a W 9 u X 1 N 0 Y X R l X 0 x v d W l z a W F u Y S w 2 N 3 0 m c X V v d D s s J n F 1 b 3 Q 7 U 2 V j d G l v b j E v S W 5 0 Z X J 2 Z W 5 0 a W 9 u c 1 9 T d H V k a W V z X 0 F u Z F 9 G a W 5 k a W 5 n c y 9 U e X B l I G 1 v Z G l m a c O p L n t p X 1 J l Z 2 l v b l 9 T d G F 0 Z V 9 N Y W l u Z S w 2 O H 0 m c X V v d D s s J n F 1 b 3 Q 7 U 2 V j d G l v b j E v S W 5 0 Z X J 2 Z W 5 0 a W 9 u c 1 9 T d H V k a W V z X 0 F u Z F 9 G a W 5 k a W 5 n c y 9 U e X B l I G 1 v Z G l m a c O p L n t p X 1 J l Z 2 l v b l 9 T d G F 0 Z V 9 N Y X J 5 b G F u Z C w 2 O X 0 m c X V v d D s s J n F 1 b 3 Q 7 U 2 V j d G l v b j E v S W 5 0 Z X J 2 Z W 5 0 a W 9 u c 1 9 T d H V k a W V z X 0 F u Z F 9 G a W 5 k a W 5 n c y 9 U e X B l I G 1 v Z G l m a c O p L n t p X 1 J l Z 2 l v b l 9 T d G F 0 Z V 9 N Y X N z Y W N o d X N l d H R z L D c w f S Z x d W 9 0 O y w m c X V v d D t T Z W N 0 a W 9 u M S 9 J b n R l c n Z l b n R p b 2 5 z X 1 N 0 d W R p Z X N f Q W 5 k X 0 Z p b m R p b m d z L 1 R 5 c G U g b W 9 k a W Z p w 6 k u e 2 l f U m V n a W 9 u X 1 N 0 Y X R l X 0 1 p Y 2 h p Z 2 F u L D c x f S Z x d W 9 0 O y w m c X V v d D t T Z W N 0 a W 9 u M S 9 J b n R l c n Z l b n R p b 2 5 z X 1 N 0 d W R p Z X N f Q W 5 k X 0 Z p b m R p b m d z L 1 R 5 c G U g b W 9 k a W Z p w 6 k u e 2 l f U m V n a W 9 u X 1 N 0 Y X R l X 0 1 p Z H d l c 3 Q s N z J 9 J n F 1 b 3 Q 7 L C Z x d W 9 0 O 1 N l Y 3 R p b 2 4 x L 0 l u d G V y d m V u d G l v b n N f U 3 R 1 Z G l l c 1 9 B b m R f R m l u Z G l u Z 3 M v V H l w Z S B t b 2 R p Z m n D q S 5 7 a V 9 S Z W d p b 2 5 f U 3 R h d G V f T W l u b m V z b 3 R h L D c z f S Z x d W 9 0 O y w m c X V v d D t T Z W N 0 a W 9 u M S 9 J b n R l c n Z l b n R p b 2 5 z X 1 N 0 d W R p Z X N f Q W 5 k X 0 Z p b m R p b m d z L 1 R 5 c G U g b W 9 k a W Z p w 6 k u e 2 l f U m V n a W 9 u X 1 N 0 Y X R l X 0 1 p c 3 N p c 3 N p c H B p L D c 0 f S Z x d W 9 0 O y w m c X V v d D t T Z W N 0 a W 9 u M S 9 J b n R l c n Z l b n R p b 2 5 z X 1 N 0 d W R p Z X N f Q W 5 k X 0 Z p b m R p b m d z L 1 R 5 c G U g b W 9 k a W Z p w 6 k u e 2 l f U m V n a W 9 u X 1 N 0 Y X R l X 0 1 p c 3 N v d X J p L D c 1 f S Z x d W 9 0 O y w m c X V v d D t T Z W N 0 a W 9 u M S 9 J b n R l c n Z l b n R p b 2 5 z X 1 N 0 d W R p Z X N f Q W 5 k X 0 Z p b m R p b m d z L 1 R 5 c G U g b W 9 k a W Z p w 6 k u e 2 l f U m V n a W 9 u X 1 N 0 Y X R l X 0 1 v b n R h b m E s N z Z 9 J n F 1 b 3 Q 7 L C Z x d W 9 0 O 1 N l Y 3 R p b 2 4 x L 0 l u d G V y d m V u d G l v b n N f U 3 R 1 Z G l l c 1 9 B b m R f R m l u Z G l u Z 3 M v V H l w Z S B t b 2 R p Z m n D q S 5 7 a V 9 S Z W d p b 2 5 f U 3 R h d G V f T m V i c m F z a 2 E s N z d 9 J n F 1 b 3 Q 7 L C Z x d W 9 0 O 1 N l Y 3 R p b 2 4 x L 0 l u d G V y d m V u d G l v b n N f U 3 R 1 Z G l l c 1 9 B b m R f R m l u Z G l u Z 3 M v V H l w Z S B t b 2 R p Z m n D q S 5 7 a V 9 S Z W d p b 2 5 f U 3 R h d G V f T m V 2 Y W R h L D c 4 f S Z x d W 9 0 O y w m c X V v d D t T Z W N 0 a W 9 u M S 9 J b n R l c n Z l b n R p b 2 5 z X 1 N 0 d W R p Z X N f Q W 5 k X 0 Z p b m R p b m d z L 1 R 5 c G U g b W 9 k a W Z p w 6 k u e 2 l f U m V n a W 9 u X 1 N 0 Y X R l X 0 5 l d 1 9 I Y W 1 w c 2 h p c m U s N z l 9 J n F 1 b 3 Q 7 L C Z x d W 9 0 O 1 N l Y 3 R p b 2 4 x L 0 l u d G V y d m V u d G l v b n N f U 3 R 1 Z G l l c 1 9 B b m R f R m l u Z G l u Z 3 M v V H l w Z S B t b 2 R p Z m n D q S 5 7 a V 9 S Z W d p b 2 5 f U 3 R h d G V f T m V 3 X 0 p l c n N l e S w 4 M H 0 m c X V v d D s s J n F 1 b 3 Q 7 U 2 V j d G l v b j E v S W 5 0 Z X J 2 Z W 5 0 a W 9 u c 1 9 T d H V k a W V z X 0 F u Z F 9 G a W 5 k a W 5 n c y 9 U e X B l I G 1 v Z G l m a c O p L n t p X 1 J l Z 2 l v b l 9 T d G F 0 Z V 9 O Z X d f T W V 4 a W N v L D g x f S Z x d W 9 0 O y w m c X V v d D t T Z W N 0 a W 9 u M S 9 J b n R l c n Z l b n R p b 2 5 z X 1 N 0 d W R p Z X N f Q W 5 k X 0 Z p b m R p b m d z L 1 R 5 c G U g b W 9 k a W Z p w 6 k u e 2 l f U m V n a W 9 u X 1 N 0 Y X R l X 0 5 l d 1 9 Z b 3 J r L D g y f S Z x d W 9 0 O y w m c X V v d D t T Z W N 0 a W 9 u M S 9 J b n R l c n Z l b n R p b 2 5 z X 1 N 0 d W R p Z X N f Q W 5 k X 0 Z p b m R p b m d z L 1 R 5 c G U g b W 9 k a W Z p w 6 k u e 2 l f U m V n a W 9 u X 1 N 0 Y X R l X 0 5 v c n R o X 0 N h c m 9 s a W 5 h L D g z f S Z x d W 9 0 O y w m c X V v d D t T Z W N 0 a W 9 u M S 9 J b n R l c n Z l b n R p b 2 5 z X 1 N 0 d W R p Z X N f Q W 5 k X 0 Z p b m R p b m d z L 1 R 5 c G U g b W 9 k a W Z p w 6 k u e 2 l f U m V n a W 9 u X 1 N 0 Y X R l X 0 5 v c n R o X 0 R h a 2 9 0 Y S w 4 N H 0 m c X V v d D s s J n F 1 b 3 Q 7 U 2 V j d G l v b j E v S W 5 0 Z X J 2 Z W 5 0 a W 9 u c 1 9 T d H V k a W V z X 0 F u Z F 9 G a W 5 k a W 5 n c y 9 U e X B l I G 1 v Z G l m a c O p L n t p X 1 J l Z 2 l v b l 9 T d G F 0 Z V 9 O b 3 J 0 a G V h c 3 Q s O D V 9 J n F 1 b 3 Q 7 L C Z x d W 9 0 O 1 N l Y 3 R p b 2 4 x L 0 l u d G V y d m V u d G l v b n N f U 3 R 1 Z G l l c 1 9 B b m R f R m l u Z G l u Z 3 M v V H l w Z S B t b 2 R p Z m n D q S 5 7 a V 9 S Z W d p b 2 5 f U 3 R h d G V f T 2 h p b y w 4 N n 0 m c X V v d D s s J n F 1 b 3 Q 7 U 2 V j d G l v b j E v S W 5 0 Z X J 2 Z W 5 0 a W 9 u c 1 9 T d H V k a W V z X 0 F u Z F 9 G a W 5 k a W 5 n c y 9 U e X B l I G 1 v Z G l m a c O p L n t p X 1 J l Z 2 l v b l 9 T d G F 0 Z V 9 P a 2 x h a G 9 t Y S w 4 N 3 0 m c X V v d D s s J n F 1 b 3 Q 7 U 2 V j d G l v b j E v S W 5 0 Z X J 2 Z W 5 0 a W 9 u c 1 9 T d H V k a W V z X 0 F u Z F 9 G a W 5 k a W 5 n c y 9 U e X B l I G 1 v Z G l m a c O p L n t p X 1 J l Z 2 l v b l 9 T d G F 0 Z V 9 P c m V n b 2 4 s O D h 9 J n F 1 b 3 Q 7 L C Z x d W 9 0 O 1 N l Y 3 R p b 2 4 x L 0 l u d G V y d m V u d G l v b n N f U 3 R 1 Z G l l c 1 9 B b m R f R m l u Z G l u Z 3 M v V H l w Z S B t b 2 R p Z m n D q S 5 7 a V 9 S Z W d p b 2 5 f U 3 R h d G V f U G V u b n N 5 b H Z h b m l h L D g 5 f S Z x d W 9 0 O y w m c X V v d D t T Z W N 0 a W 9 u M S 9 J b n R l c n Z l b n R p b 2 5 z X 1 N 0 d W R p Z X N f Q W 5 k X 0 Z p b m R p b m d z L 1 R 5 c G U g b W 9 k a W Z p w 6 k u e 2 l f U m V n a W 9 u X 1 N 0 Y X R l X 1 J o b 2 R l X 0 l z b G F u Z C w 5 M H 0 m c X V v d D s s J n F 1 b 3 Q 7 U 2 V j d G l v b j E v S W 5 0 Z X J 2 Z W 5 0 a W 9 u c 1 9 T d H V k a W V z X 0 F u Z F 9 G a W 5 k a W 5 n c y 9 U e X B l I G 1 v Z G l m a c O p L n t p X 1 J l Z 2 l v b l 9 T d G F 0 Z V 9 T b 3 V 0 a C w 5 M X 0 m c X V v d D s s J n F 1 b 3 Q 7 U 2 V j d G l v b j E v S W 5 0 Z X J 2 Z W 5 0 a W 9 u c 1 9 T d H V k a W V z X 0 F u Z F 9 G a W 5 k a W 5 n c y 9 U e X B l I G 1 v Z G l m a c O p L n t p X 1 J l Z 2 l v b l 9 T d G F 0 Z V 9 T b 3 V 0 a F 9 D Y X J v b G l u Y S w 5 M n 0 m c X V v d D s s J n F 1 b 3 Q 7 U 2 V j d G l v b j E v S W 5 0 Z X J 2 Z W 5 0 a W 9 u c 1 9 T d H V k a W V z X 0 F u Z F 9 G a W 5 k a W 5 n c y 9 U e X B l I G 1 v Z G l m a c O p L n t p X 1 J l Z 2 l v b l 9 T d G F 0 Z V 9 T b 3 V 0 a F 9 E Y W t v d G E s O T N 9 J n F 1 b 3 Q 7 L C Z x d W 9 0 O 1 N l Y 3 R p b 2 4 x L 0 l u d G V y d m V u d G l v b n N f U 3 R 1 Z G l l c 1 9 B b m R f R m l u Z G l u Z 3 M v V H l w Z S B t b 2 R p Z m n D q S 5 7 a V 9 S Z W d p b 2 5 f U 3 R h d G V f V G V u b m V z c 2 V l L D k 0 f S Z x d W 9 0 O y w m c X V v d D t T Z W N 0 a W 9 u M S 9 J b n R l c n Z l b n R p b 2 5 z X 1 N 0 d W R p Z X N f Q W 5 k X 0 Z p b m R p b m d z L 1 R 5 c G U g b W 9 k a W Z p w 6 k u e 2 l f U m V n a W 9 u X 1 N 0 Y X R l X 1 R l e G F z L D k 1 f S Z x d W 9 0 O y w m c X V v d D t T Z W N 0 a W 9 u M S 9 J b n R l c n Z l b n R p b 2 5 z X 1 N 0 d W R p Z X N f Q W 5 k X 0 Z p b m R p b m d z L 1 R 5 c G U g b W 9 k a W Z p w 6 k u e 2 l f U m V n a W 9 u X 1 N 0 Y X R l X 1 V 0 Y W g s O T Z 9 J n F 1 b 3 Q 7 L C Z x d W 9 0 O 1 N l Y 3 R p b 2 4 x L 0 l u d G V y d m V u d G l v b n N f U 3 R 1 Z G l l c 1 9 B b m R f R m l u Z G l u Z 3 M v V H l w Z S B t b 2 R p Z m n D q S 5 7 a V 9 S Z W d p b 2 5 f U 3 R h d G V f V m V y b W 9 u d C w 5 N 3 0 m c X V v d D s s J n F 1 b 3 Q 7 U 2 V j d G l v b j E v S W 5 0 Z X J 2 Z W 5 0 a W 9 u c 1 9 T d H V k a W V z X 0 F u Z F 9 G a W 5 k a W 5 n c y 9 U e X B l I G 1 v Z G l m a c O p L n t p X 1 J l Z 2 l v b l 9 T d G F 0 Z V 9 W a X J n a W 5 p Y S w 5 O H 0 m c X V v d D s s J n F 1 b 3 Q 7 U 2 V j d G l v b j E v S W 5 0 Z X J 2 Z W 5 0 a W 9 u c 1 9 T d H V k a W V z X 0 F u Z F 9 G a W 5 k a W 5 n c y 9 U e X B l I G 1 v Z G l m a c O p L n t p X 1 J l Z 2 l v b l 9 T d G F 0 Z V 9 X Y X N o a W 5 n d G 9 u L D k 5 f S Z x d W 9 0 O y w m c X V v d D t T Z W N 0 a W 9 u M S 9 J b n R l c n Z l b n R p b 2 5 z X 1 N 0 d W R p Z X N f Q W 5 k X 0 Z p b m R p b m d z L 1 R 5 c G U g b W 9 k a W Z p w 6 k u e 2 l f U m V n a W 9 u X 1 N 0 Y X R l X 1 d l c 3 Q s M T A w f S Z x d W 9 0 O y w m c X V v d D t T Z W N 0 a W 9 u M S 9 J b n R l c n Z l b n R p b 2 5 z X 1 N 0 d W R p Z X N f Q W 5 k X 0 Z p b m R p b m d z L 1 R 5 c G U g b W 9 k a W Z p w 6 k u e 2 l f U m V n a W 9 u X 1 N 0 Y X R l X 1 d l c 3 R f V m l y Z 2 l u a W E s M T A x f S Z x d W 9 0 O y w m c X V v d D t T Z W N 0 a W 9 u M S 9 J b n R l c n Z l b n R p b 2 5 z X 1 N 0 d W R p Z X N f Q W 5 k X 0 Z p b m R p b m d z L 1 R 5 c G U g b W 9 k a W Z p w 6 k u e 2 l f U m V n a W 9 u X 1 N 0 Y X R l X 1 d p c 2 N v b n N p b i w x M D J 9 J n F 1 b 3 Q 7 L C Z x d W 9 0 O 1 N l Y 3 R p b 2 4 x L 0 l u d G V y d m V u d G l v b n N f U 3 R 1 Z G l l c 1 9 B b m R f R m l u Z G l u Z 3 M v V H l w Z S B t b 2 R p Z m n D q S 5 7 a V 9 S Z W d p b 2 5 f U 3 R h d G V f V 3 l v b W l u Z y w x M D N 9 J n F 1 b 3 Q 7 L C Z x d W 9 0 O 1 N l Y 3 R p b 2 4 x L 0 l u d G V y d m V u d G l v b n N f U 3 R 1 Z G l l c 1 9 B b m R f R m l u Z G l u Z 3 M v V H l w Z S B t b 2 R p Z m n D q S 5 7 a V 9 T Y 2 h v b 2 x f d H l w Z V 9 D a G F y d G V y L D E w N H 0 m c X V v d D s s J n F 1 b 3 Q 7 U 2 V j d G l v b j E v S W 5 0 Z X J 2 Z W 5 0 a W 9 u c 1 9 T d H V k a W V z X 0 F u Z F 9 G a W 5 k a W 5 n c y 9 U e X B l I G 1 v Z G l m a c O p L n t p X 1 N j a G 9 v b F 9 0 e X B l X 1 B h c m 9 j a G l h b C w x M D V 9 J n F 1 b 3 Q 7 L C Z x d W 9 0 O 1 N l Y 3 R p b 2 4 x L 0 l u d G V y d m V u d G l v b n N f U 3 R 1 Z G l l c 1 9 B b m R f R m l u Z G l u Z 3 M v V H l w Z S B t b 2 R p Z m n D q S 5 7 a V 9 T Y 2 h v b 2 x f d H l w Z V 9 Q c m l 2 Y X R l L D E w N n 0 m c X V v d D s s J n F 1 b 3 Q 7 U 2 V j d G l v b j E v S W 5 0 Z X J 2 Z W 5 0 a W 9 u c 1 9 T d H V k a W V z X 0 F u Z F 9 G a W 5 k a W 5 n c y 9 U e X B l I G 1 v Z G l m a c O p L n t p X 1 N j a G 9 v b F 9 0 e X B l X 1 B 1 Y m x p Y y w x M D d 9 J n F 1 b 3 Q 7 L C Z x d W 9 0 O 1 N l Y 3 R p b 2 4 x L 0 l u d G V y d m V u d G l v b n N f U 3 R 1 Z G l l c 1 9 B b m R f R m l u Z G l u Z 3 M v V H l w Z S B t b 2 R p Z m n D q S 5 7 a V 9 V c m J h b m l j a X R 5 X 1 J 1 c m F s L D E w O H 0 m c X V v d D s s J n F 1 b 3 Q 7 U 2 V j d G l v b j E v S W 5 0 Z X J 2 Z W 5 0 a W 9 u c 1 9 T d H V k a W V z X 0 F u Z F 9 G a W 5 k a W 5 n c y 9 U e X B l I G 1 v Z G l m a c O p L n t p X 1 V y Y m F u a W N p d H l f U 3 V i d X J i Y W 4 s M T A 5 f S Z x d W 9 0 O y w m c X V v d D t T Z W N 0 a W 9 u M S 9 J b n R l c n Z l b n R p b 2 5 z X 1 N 0 d W R p Z X N f Q W 5 k X 0 Z p b m R p b m d z L 1 R 5 c G U g b W 9 k a W Z p w 6 k u e 2 l f V X J i Y W 5 p Y 2 l 0 e V 9 V c m J h b i w x M T B 9 J n F 1 b 3 Q 7 L C Z x d W 9 0 O 1 N l Y 3 R p b 2 4 x L 0 l u d G V y d m V u d G l v b n N f U 3 R 1 Z G l l c 1 9 B b m R f R m l u Z G l u Z 3 M v V H l w Z S B t b 2 R p Z m n D q S 5 7 a V 9 J b n R l c n Z l b n R p b 2 5 f U G F n Z V 9 V U k w s M T E x f S Z x d W 9 0 O y w m c X V v d D t T Z W N 0 a W 9 u M S 9 J b n R l c n Z l b n R p b 2 5 z X 1 N 0 d W R p Z X N f Q W 5 k X 0 Z p b m R p b m d z L 1 R 5 c G U g b W 9 k a W Z p w 6 k u e 2 l f U 2 F t c G x l X 1 N p e m V f S W 5 0 Z X J 2 Z W 5 0 a W 9 u L D E x M n 0 m c X V v d D s s J n F 1 b 3 Q 7 U 2 V j d G l v b j E v S W 5 0 Z X J 2 Z W 5 0 a W 9 u c 1 9 T d H V k a W V z X 0 F u Z F 9 G a W 5 k a W 5 n c y 9 U e X B l I G 1 v Z G l m a c O p L n t p X 0 V m Z m V j d G l 2 Z W 5 l c 3 N f U m F 0 a W 5 n L D E x M 3 0 m c X V v d D s s J n F 1 b 3 Q 7 U 2 V j d G l v b j E v S W 5 0 Z X J 2 Z W 5 0 a W 9 u c 1 9 T d H V k a W V z X 0 F u Z F 9 G a W 5 k a W 5 n c y 9 U e X B l I G 1 v Z G l m a c O p L n t z X 1 B y b 3 R v Y 2 9 s L D E x N H 0 m c X V v d D s s J n F 1 b 3 Q 7 U 2 V j d G l v b j E v S W 5 0 Z X J 2 Z W 5 0 a W 9 u c 1 9 T d H V k a W V z X 0 F u Z F 9 G a W 5 k a W 5 n c y 9 U e X B l I G 1 v Z G l m a c O p L n t z X 1 B y b 3 R v Y 2 9 s X 1 Z l c n N p b 2 4 s M T E 1 f S Z x d W 9 0 O y w m c X V v d D t T Z W N 0 a W 9 u M S 9 J b n R l c n Z l b n R p b 2 5 z X 1 N 0 d W R p Z X N f Q W 5 k X 0 Z p b m R p b m d z L 1 R 5 c G U g b W 9 k a W Z p w 6 k u e 3 N f U 3 R h b m R h c m R z X 1 Z l c n N p b 2 4 s M T E 2 f S Z x d W 9 0 O y w m c X V v d D t T Z W N 0 a W 9 u M S 9 J b n R l c n Z l b n R p b 2 5 z X 1 N 0 d W R p Z X N f Q W 5 k X 0 Z p b m R p b m d z L 1 R 5 c G U g b W 9 k a W Z p w 6 k u e 3 N f Q 2 l 0 Y X R p b 2 4 s M T E 3 f S Z x d W 9 0 O y w m c X V v d D t T Z W N 0 a W 9 u M S 9 J b n R l c n Z l b n R p b 2 5 z X 1 N 0 d W R p Z X N f Q W 5 k X 0 Z p b m R p b m d z L 1 R 5 c G U g b W 9 k a W Z p w 6 k u e 3 N f S W 5 0 Z X J 2 Z W 5 0 a W 9 u X 0 5 h b W U s M T E 4 f S Z x d W 9 0 O y w m c X V v d D t T Z W N 0 a W 9 u M S 9 J b n R l c n Z l b n R p b 2 5 z X 1 N 0 d W R p Z X N f Q W 5 k X 0 Z p b m R p b m d z L 1 R 5 c G U g b W 9 k a W Z p w 6 k u e 3 N f U 3 R 1 Z H l f R G V z a W d u L D E x O X 0 m c X V v d D s s J n F 1 b 3 Q 7 U 2 V j d G l v b j E v S W 5 0 Z X J 2 Z W 5 0 a W 9 u c 1 9 T d H V k a W V z X 0 F u Z F 9 G a W 5 k a W 5 n c y 9 U e X B l I G 1 v Z G l m a c O p L n t z X 1 N 0 d W R 5 X 1 J h d G l u Z y w x M j B 9 J n F 1 b 3 Q 7 L C Z x d W 9 0 O 1 N l Y 3 R p b 2 4 x L 0 l u d G V y d m V u d G l v b n N f U 3 R 1 Z G l l c 1 9 B b m R f R m l u Z G l u Z 3 M v V H l w Z S B t b 2 R p Z m n D q S 5 7 c 1 9 D b G F z c 1 9 0 e X B l X 0 d l b m V y Y W w s M T I x f S Z x d W 9 0 O y w m c X V v d D t T Z W N 0 a W 9 u M S 9 J b n R l c n Z l b n R p b 2 5 z X 1 N 0 d W R p Z X N f Q W 5 k X 0 Z p b m R p b m d z L 1 R 5 c G U g b W 9 k a W Z p w 6 k u e 3 N f Q 2 x h c 3 N f d H l w Z V 9 J b m N s d X N p b 2 4 s M T I y f S Z x d W 9 0 O y w m c X V v d D t T Z W N 0 a W 9 u M S 9 J b n R l c n Z l b n R p b 2 5 z X 1 N 0 d W R p Z X N f Q W 5 k X 0 Z p b m R p b m d z L 1 R 5 c G U g b W 9 k a W Z p w 6 k u e 3 N f R G V s a X Z l c n l f T W V 0 a G 9 k X 0 l u Z G l 2 a W R 1 Y W w s M T I z f S Z x d W 9 0 O y w m c X V v d D t T Z W N 0 a W 9 u M S 9 J b n R l c n Z l b n R p b 2 5 z X 1 N 0 d W R p Z X N f Q W 5 k X 0 Z p b m R p b m d z L 1 R 5 c G U g b W 9 k a W Z p w 6 k u e 3 N f R G V s a X Z l c n l f T W V 0 a G 9 k X 1 N j a G 9 v b C w x M j R 9 J n F 1 b 3 Q 7 L C Z x d W 9 0 O 1 N l Y 3 R p b 2 4 x L 0 l u d G V y d m V u d G l v b n N f U 3 R 1 Z G l l c 1 9 B b m R f R m l u Z G l u Z 3 M v V H l w Z S B t b 2 R p Z m n D q S 5 7 c 1 9 E Z W x p d m V y e V 9 N Z X R o b 2 R f U 2 1 h b G x f R 3 J v d X A s M T I 1 f S Z x d W 9 0 O y w m c X V v d D t T Z W N 0 a W 9 u M S 9 J b n R l c n Z l b n R p b 2 5 z X 1 N 0 d W R p Z X N f Q W 5 k X 0 Z p b m R p b m d z L 1 R 5 c G U g b W 9 k a W Z p w 6 k u e 3 N f R G V s a X Z l c n l f T W V 0 a G 9 k X 1 d o b 2 x l X 0 N s Y X N z L D E y N n 0 m c X V v d D s s J n F 1 b 3 Q 7 U 2 V j d G l v b j E v S W 5 0 Z X J 2 Z W 5 0 a W 9 u c 1 9 T d H V k a W V z X 0 F u Z F 9 G a W 5 k a W 5 n c y 9 U e X B l I G 1 v Z G l m a c O p L n t z X 0 R l b W 9 n c m F w a G l j c 1 9 T Y W 1 w b G V f R U x M L D E y N 3 0 m c X V v d D s s J n F 1 b 3 Q 7 U 2 V j d G l v b j E v S W 5 0 Z X J 2 Z W 5 0 a W 9 u c 1 9 T d H V k a W V z X 0 F u Z F 9 G a W 5 k a W 5 n c y 9 U e X B l I G 1 v Z G l m a c O p L n t z X 0 R l b W 9 n c m F w a G l j c 1 9 T Y W 1 w b G V f R l J Q T C w x M j h 9 J n F 1 b 3 Q 7 L C Z x d W 9 0 O 1 N l Y 3 R p b 2 4 x L 0 l u d G V y d m V u d G l v b n N f U 3 R 1 Z G l l c 1 9 B b m R f R m l u Z G l u Z 3 M v V H l w Z S B t b 2 R p Z m n D q S 5 7 c 1 9 E Z W 1 v Z 3 J h c G h p Y 3 N f U 2 F t c G x l X 0 l u d G V y b m F 0 a W 9 u Y W w s M T I 5 f S Z x d W 9 0 O y w m c X V v d D t T Z W N 0 a W 9 u M S 9 J b n R l c n Z l b n R p b 2 5 z X 1 N 0 d W R p Z X N f Q W 5 k X 0 Z p b m R p b m d z L 1 R 5 c G U g b W 9 k a W Z p w 6 k u e 3 N f R G V t b 2 d y Y X B o a W N z X 1 N h b X B s Z V 9 T V 0 Q s M T M w f S Z x d W 9 0 O y w m c X V v d D t T Z W N 0 a W 9 u M S 9 J b n R l c n Z l b n R p b 2 5 z X 1 N 0 d W R p Z X N f Q W 5 k X 0 Z p b m R p b m d z L 1 R 5 c G U g b W 9 k a W Z p w 6 k u e 3 N f R X R o b m l j a X R 5 X 0 h p c 3 B h b m l j L D E z M X 0 m c X V v d D s s J n F 1 b 3 Q 7 U 2 V j d G l v b j E v S W 5 0 Z X J 2 Z W 5 0 a W 9 u c 1 9 T d H V k a W V z X 0 F u Z F 9 G a W 5 k a W 5 n c y 9 U e X B l I G 1 v Z G l m a c O p L n t z X 0 V 0 a G 5 p Y 2 l 0 e V 9 O b 3 R f S G l z c G F u a W M s M T M y f S Z x d W 9 0 O y w m c X V v d D t T Z W N 0 a W 9 u M S 9 J b n R l c n Z l b n R p b 2 5 z X 1 N 0 d W R p Z X N f Q W 5 k X 0 Z p b m R p b m d z L 1 R 5 c G U g b W 9 k a W Z p w 6 k u e 3 N f R 2 V u Z G V y X 0 Z l b W F s Z S w x M z N 9 J n F 1 b 3 Q 7 L C Z x d W 9 0 O 1 N l Y 3 R p b 2 4 x L 0 l u d G V y d m V u d G l v b n N f U 3 R 1 Z G l l c 1 9 B b m R f R m l u Z G l u Z 3 M v V H l w Z S B t b 2 R p Z m n D q S 5 7 c 1 9 H Z W 5 k Z X J f T W F s Z S w x M z R 9 J n F 1 b 3 Q 7 L C Z x d W 9 0 O 1 N l Y 3 R p b 2 4 x L 0 l u d G V y d m V u d G l v b n N f U 3 R 1 Z G l l c 1 9 B b m R f R m l u Z G l u Z 3 M v V H l w Z S B t b 2 R p Z m n D q S 5 7 c 1 9 H c m F k Z V 8 x L D E z N X 0 m c X V v d D s s J n F 1 b 3 Q 7 U 2 V j d G l v b j E v S W 5 0 Z X J 2 Z W 5 0 a W 9 u c 1 9 T d H V k a W V z X 0 F u Z F 9 G a W 5 k a W 5 n c y 9 U e X B l I G 1 v Z G l m a c O p L n t z X 0 d y Y W R l X z E w L D E z N n 0 m c X V v d D s s J n F 1 b 3 Q 7 U 2 V j d G l v b j E v S W 5 0 Z X J 2 Z W 5 0 a W 9 u c 1 9 T d H V k a W V z X 0 F u Z F 9 G a W 5 k a W 5 n c y 9 U e X B l I G 1 v Z G l m a c O p L n t z X 0 d y Y W R l X z E x L D E z N 3 0 m c X V v d D s s J n F 1 b 3 Q 7 U 2 V j d G l v b j E v S W 5 0 Z X J 2 Z W 5 0 a W 9 u c 1 9 T d H V k a W V z X 0 F u Z F 9 G a W 5 k a W 5 n c y 9 U e X B l I G 1 v Z G l m a c O p L n t z X 0 d y Y W R l X z E y L D E z O H 0 m c X V v d D s s J n F 1 b 3 Q 7 U 2 V j d G l v b j E v S W 5 0 Z X J 2 Z W 5 0 a W 9 u c 1 9 T d H V k a W V z X 0 F u Z F 9 G a W 5 k a W 5 n c y 9 U e X B l I G 1 v Z G l m a c O p L n t z X 0 d y Y W R l X z I s M T M 5 f S Z x d W 9 0 O y w m c X V v d D t T Z W N 0 a W 9 u M S 9 J b n R l c n Z l b n R p b 2 5 z X 1 N 0 d W R p Z X N f Q W 5 k X 0 Z p b m R p b m d z L 1 R 5 c G U g b W 9 k a W Z p w 6 k u e 3 N f R 3 J h Z G V f M y w x N D B 9 J n F 1 b 3 Q 7 L C Z x d W 9 0 O 1 N l Y 3 R p b 2 4 x L 0 l u d G V y d m V u d G l v b n N f U 3 R 1 Z G l l c 1 9 B b m R f R m l u Z G l u Z 3 M v V H l w Z S B t b 2 R p Z m n D q S 5 7 c 1 9 H c m F k Z V 8 0 L D E 0 M X 0 m c X V v d D s s J n F 1 b 3 Q 7 U 2 V j d G l v b j E v S W 5 0 Z X J 2 Z W 5 0 a W 9 u c 1 9 T d H V k a W V z X 0 F u Z F 9 G a W 5 k a W 5 n c y 9 U e X B l I G 1 v Z G l m a c O p L n t z X 0 d y Y W R l X z U s M T Q y f S Z x d W 9 0 O y w m c X V v d D t T Z W N 0 a W 9 u M S 9 J b n R l c n Z l b n R p b 2 5 z X 1 N 0 d W R p Z X N f Q W 5 k X 0 Z p b m R p b m d z L 1 R 5 c G U g b W 9 k a W Z p w 6 k u e 3 N f R 3 J h Z G V f N i w x N D N 9 J n F 1 b 3 Q 7 L C Z x d W 9 0 O 1 N l Y 3 R p b 2 4 x L 0 l u d G V y d m V u d G l v b n N f U 3 R 1 Z G l l c 1 9 B b m R f R m l u Z G l u Z 3 M v V H l w Z S B t b 2 R p Z m n D q S 5 7 c 1 9 H c m F k Z V 8 3 L D E 0 N H 0 m c X V v d D s s J n F 1 b 3 Q 7 U 2 V j d G l v b j E v S W 5 0 Z X J 2 Z W 5 0 a W 9 u c 1 9 T d H V k a W V z X 0 F u Z F 9 G a W 5 k a W 5 n c y 9 U e X B l I G 1 v Z G l m a c O p L n t z X 0 d y Y W R l X z g s M T Q 1 f S Z x d W 9 0 O y w m c X V v d D t T Z W N 0 a W 9 u M S 9 J b n R l c n Z l b n R p b 2 5 z X 1 N 0 d W R p Z X N f Q W 5 k X 0 Z p b m R p b m d z L 1 R 5 c G U g b W 9 k a W Z p w 6 k u e 3 N f R 3 J h Z G V f O S w x N D Z 9 J n F 1 b 3 Q 7 L C Z x d W 9 0 O 1 N l Y 3 R p b 2 4 x L 0 l u d G V y d m V u d G l v b n N f U 3 R 1 Z G l l c 1 9 B b m R f R m l u Z G l u Z 3 M v V H l w Z S B t b 2 R p Z m n D q S 5 7 c 1 9 H c m F k Z V 9 L L D E 0 N 3 0 m c X V v d D s s J n F 1 b 3 Q 7 U 2 V j d G l v b j E v S W 5 0 Z X J 2 Z W 5 0 a W 9 u c 1 9 T d H V k a W V z X 0 F u Z F 9 G a W 5 k a W 5 n c y 9 U e X B l I G 1 v Z G l m a c O p L n t z X 0 d y Y W R l X 1 B L L D E 0 O H 0 m c X V v d D s s J n F 1 b 3 Q 7 U 2 V j d G l v b j E v S W 5 0 Z X J 2 Z W 5 0 a W 9 u c 1 9 T d H V k a W V z X 0 F u Z F 9 G a W 5 k a W 5 n c y 9 U e X B l I G 1 v Z G l m a c O p L n t z X 0 d y Y W R l X 1 B T L D E 0 O X 0 m c X V v d D s s J n F 1 b 3 Q 7 U 2 V j d G l v b j E v S W 5 0 Z X J 2 Z W 5 0 a W 9 u c 1 9 T d H V k a W V z X 0 F u Z F 9 G a W 5 k a W 5 n c y 9 U e X B l I G 1 v Z G l m a c O p L n t z X 1 B y b 2 d y Y W 1 f V H l w Z V 9 D d X J y a W N 1 b H V t L D E 1 M H 0 m c X V v d D s s J n F 1 b 3 Q 7 U 2 V j d G l v b j E v S W 5 0 Z X J 2 Z W 5 0 a W 9 u c 1 9 T d H V k a W V z X 0 F u Z F 9 G a W 5 k a W 5 n c y 9 U e X B l I G 1 v Z G l m a c O p L n t z X 1 B y b 2 d y Y W 1 f V H l w Z V 9 Q b 2 x p Y 3 k s M T U x f S Z x d W 9 0 O y w m c X V v d D t T Z W N 0 a W 9 u M S 9 J b n R l c n Z l b n R p b 2 5 z X 1 N 0 d W R p Z X N f Q W 5 k X 0 Z p b m R p b m d z L 1 R 5 c G U g b W 9 k a W Z p w 6 k u e 3 N f U H J v Z 3 J h b V 9 U e X B l X 1 B y Y W N 0 a W N l L D E 1 M n 0 m c X V v d D s s J n F 1 b 3 Q 7 U 2 V j d G l v b j E v S W 5 0 Z X J 2 Z W 5 0 a W 9 u c 1 9 T d H V k a W V z X 0 F u Z F 9 G a W 5 k a W 5 n c y 9 U e X B l I G 1 v Z G l m a c O p L n t z X 1 B y b 2 d y Y W 1 f V H l w Z V 9 T Y 2 h v b 2 x f b G V 2 Z W w s M T U z f S Z x d W 9 0 O y w m c X V v d D t T Z W N 0 a W 9 u M S 9 J b n R l c n Z l b n R p b 2 5 z X 1 N 0 d W R p Z X N f Q W 5 k X 0 Z p b m R p b m d z L 1 R 5 c G U g b W 9 k a W Z p w 6 k u e 3 N f U H J v Z 3 J h b V 9 U e X B l X 1 N 1 c H B s Z W 1 l b n Q s M T U 0 f S Z x d W 9 0 O y w m c X V v d D t T Z W N 0 a W 9 u M S 9 J b n R l c n Z l b n R p b 2 5 z X 1 N 0 d W R p Z X N f Q W 5 k X 0 Z p b m R p b m d z L 1 R 5 c G U g b W 9 k a W Z p w 6 k u e 3 N f U H J v Z 3 J h b V 9 U e X B l X 1 R l Y W N o Z X J f b G V 2 Z W w s M T U 1 f S Z x d W 9 0 O y w m c X V v d D t T Z W N 0 a W 9 u M S 9 J b n R l c n Z l b n R p b 2 5 z X 1 N 0 d W R p Z X N f Q W 5 k X 0 Z p b m R p b m d z L 1 R 5 c G U g b W 9 k a W Z p w 6 k u e 3 N f U m F j Z V 9 B c 2 l h b i w x N T Z 9 J n F 1 b 3 Q 7 L C Z x d W 9 0 O 1 N l Y 3 R p b 2 4 x L 0 l u d G V y d m V u d G l v b n N f U 3 R 1 Z G l l c 1 9 B b m R f R m l u Z G l u Z 3 M v V H l w Z S B t b 2 R p Z m n D q S 5 7 c 1 9 S Y W N l X 0 J s Y W N r L D E 1 N 3 0 m c X V v d D s s J n F 1 b 3 Q 7 U 2 V j d G l v b j E v S W 5 0 Z X J 2 Z W 5 0 a W 9 u c 1 9 T d H V k a W V z X 0 F u Z F 9 G a W 5 k a W 5 n c y 9 U e X B l I G 1 v Z G l m a c O p L n t z X 1 J h Y 2 V f T m F 0 a X Z l X 0 F t Z X J p Y 2 F u L D E 1 O H 0 m c X V v d D s s J n F 1 b 3 Q 7 U 2 V j d G l v b j E v S W 5 0 Z X J 2 Z W 5 0 a W 9 u c 1 9 T d H V k a W V z X 0 F u Z F 9 G a W 5 k a W 5 n c y 9 U e X B l I G 1 v Z G l m a c O p L n t z X 1 J h Y 2 V f T 3 R o Z X I s M T U 5 f S Z x d W 9 0 O y w m c X V v d D t T Z W N 0 a W 9 u M S 9 J b n R l c n Z l b n R p b 2 5 z X 1 N 0 d W R p Z X N f Q W 5 k X 0 Z p b m R p b m d z L 1 R 5 c G U g b W 9 k a W Z p w 6 k u e 3 N f U m F j Z V 9 Q Y W N p Z m l j X 0 l z b G F u Z G V y L D E 2 M H 0 m c X V v d D s s J n F 1 b 3 Q 7 U 2 V j d G l v b j E v S W 5 0 Z X J 2 Z W 5 0 a W 9 u c 1 9 T d H V k a W V z X 0 F u Z F 9 G a W 5 k a W 5 n c y 9 U e X B l I G 1 v Z G l m a c O p L n t z X 1 J h Y 2 V f V 2 h p d G U s M T Y x f S Z x d W 9 0 O y w m c X V v d D t T Z W N 0 a W 9 u M S 9 J b n R l c n Z l b n R p b 2 5 z X 1 N 0 d W R p Z X N f Q W 5 k X 0 Z p b m R p b m d z L 1 R 5 c G U g b W 9 k a W Z p w 6 k u e 3 N f U m V n a W 9 u X 1 N 0 Y X R l X 0 F s Y W J h b W E s M T Y y f S Z x d W 9 0 O y w m c X V v d D t T Z W N 0 a W 9 u M S 9 J b n R l c n Z l b n R p b 2 5 z X 1 N 0 d W R p Z X N f Q W 5 k X 0 Z p b m R p b m d z L 1 R 5 c G U g b W 9 k a W Z p w 6 k u e 3 N f U m V n a W 9 u X 1 N 0 Y X R l X 0 F s Y X N r Y S w x N j N 9 J n F 1 b 3 Q 7 L C Z x d W 9 0 O 1 N l Y 3 R p b 2 4 x L 0 l u d G V y d m V u d G l v b n N f U 3 R 1 Z G l l c 1 9 B b m R f R m l u Z G l u Z 3 M v V H l w Z S B t b 2 R p Z m n D q S 5 7 c 1 9 S Z W d p b 2 5 f U 3 R h d G V f Q X J p e m 9 u Y S w x N j R 9 J n F 1 b 3 Q 7 L C Z x d W 9 0 O 1 N l Y 3 R p b 2 4 x L 0 l u d G V y d m V u d G l v b n N f U 3 R 1 Z G l l c 1 9 B b m R f R m l u Z G l u Z 3 M v V H l w Z S B t b 2 R p Z m n D q S 5 7 c 1 9 S Z W d p b 2 5 f U 3 R h d G V f Q X J r Y W 5 z Y X M s M T Y 1 f S Z x d W 9 0 O y w m c X V v d D t T Z W N 0 a W 9 u M S 9 J b n R l c n Z l b n R p b 2 5 z X 1 N 0 d W R p Z X N f Q W 5 k X 0 Z p b m R p b m d z L 1 R 5 c G U g b W 9 k a W Z p w 6 k u e 3 N f U m V n a W 9 u X 1 N 0 Y X R l X 0 N h b G l m b 3 J u a W E s M T Y 2 f S Z x d W 9 0 O y w m c X V v d D t T Z W N 0 a W 9 u M S 9 J b n R l c n Z l b n R p b 2 5 z X 1 N 0 d W R p Z X N f Q W 5 k X 0 Z p b m R p b m d z L 1 R 5 c G U g b W 9 k a W Z p w 6 k u e 3 N f U m V n a W 9 u X 1 N 0 Y X R l X 0 N v b G 9 y Y W R v L D E 2 N 3 0 m c X V v d D s s J n F 1 b 3 Q 7 U 2 V j d G l v b j E v S W 5 0 Z X J 2 Z W 5 0 a W 9 u c 1 9 T d H V k a W V z X 0 F u Z F 9 G a W 5 k a W 5 n c y 9 U e X B l I G 1 v Z G l m a c O p L n t z X 1 J l Z 2 l v b l 9 T d G F 0 Z V 9 D b 2 5 u Z W N 0 a W N 1 d C w x N j h 9 J n F 1 b 3 Q 7 L C Z x d W 9 0 O 1 N l Y 3 R p b 2 4 x L 0 l u d G V y d m V u d G l v b n N f U 3 R 1 Z G l l c 1 9 B b m R f R m l u Z G l u Z 3 M v V H l w Z S B t b 2 R p Z m n D q S 5 7 c 1 9 S Z W d p b 2 5 f U 3 R h d G V f R G V s Y X d h c m U s M T Y 5 f S Z x d W 9 0 O y w m c X V v d D t T Z W N 0 a W 9 u M S 9 J b n R l c n Z l b n R p b 2 5 z X 1 N 0 d W R p Z X N f Q W 5 k X 0 Z p b m R p b m d z L 1 R 5 c G U g b W 9 k a W Z p w 6 k u e 3 N f U m V n a W 9 u X 1 N 0 Y X R l X 0 R D L D E 3 M H 0 m c X V v d D s s J n F 1 b 3 Q 7 U 2 V j d G l v b j E v S W 5 0 Z X J 2 Z W 5 0 a W 9 u c 1 9 T d H V k a W V z X 0 F u Z F 9 G a W 5 k a W 5 n c y 9 U e X B l I G 1 v Z G l m a c O p L n t z X 1 J l Z 2 l v b l 9 T d G F 0 Z V 9 G b G 9 y a W R h L D E 3 M X 0 m c X V v d D s s J n F 1 b 3 Q 7 U 2 V j d G l v b j E v S W 5 0 Z X J 2 Z W 5 0 a W 9 u c 1 9 T d H V k a W V z X 0 F u Z F 9 G a W 5 k a W 5 n c y 9 U e X B l I G 1 v Z G l m a c O p L n t z X 1 J l Z 2 l v b l 9 T d G F 0 Z V 9 H Z W 9 y Z 2 l h L D E 3 M n 0 m c X V v d D s s J n F 1 b 3 Q 7 U 2 V j d G l v b j E v S W 5 0 Z X J 2 Z W 5 0 a W 9 u c 1 9 T d H V k a W V z X 0 F u Z F 9 G a W 5 k a W 5 n c y 9 U e X B l I G 1 v Z G l m a c O p L n t z X 1 J l Z 2 l v b l 9 T d G F 0 Z V 9 I Y X d h a W k s M T c z f S Z x d W 9 0 O y w m c X V v d D t T Z W N 0 a W 9 u M S 9 J b n R l c n Z l b n R p b 2 5 z X 1 N 0 d W R p Z X N f Q W 5 k X 0 Z p b m R p b m d z L 1 R 5 c G U g b W 9 k a W Z p w 6 k u e 3 N f U m V n a W 9 u X 1 N 0 Y X R l X 0 l k Y W h v L D E 3 N H 0 m c X V v d D s s J n F 1 b 3 Q 7 U 2 V j d G l v b j E v S W 5 0 Z X J 2 Z W 5 0 a W 9 u c 1 9 T d H V k a W V z X 0 F u Z F 9 G a W 5 k a W 5 n c y 9 U e X B l I G 1 v Z G l m a c O p L n t z X 1 J l Z 2 l v b l 9 T d G F 0 Z V 9 J b G x p b m 9 p c y w x N z V 9 J n F 1 b 3 Q 7 L C Z x d W 9 0 O 1 N l Y 3 R p b 2 4 x L 0 l u d G V y d m V u d G l v b n N f U 3 R 1 Z G l l c 1 9 B b m R f R m l u Z G l u Z 3 M v V H l w Z S B t b 2 R p Z m n D q S 5 7 c 1 9 S Z W d p b 2 5 f U 3 R h d G V f S W 5 k a W F u Y S w x N z Z 9 J n F 1 b 3 Q 7 L C Z x d W 9 0 O 1 N l Y 3 R p b 2 4 x L 0 l u d G V y d m V u d G l v b n N f U 3 R 1 Z G l l c 1 9 B b m R f R m l u Z G l u Z 3 M v V H l w Z S B t b 2 R p Z m n D q S 5 7 c 1 9 S Z W d p b 2 5 f U 3 R h d G V f S W 9 3 Y S w x N z d 9 J n F 1 b 3 Q 7 L C Z x d W 9 0 O 1 N l Y 3 R p b 2 4 x L 0 l u d G V y d m V u d G l v b n N f U 3 R 1 Z G l l c 1 9 B b m R f R m l u Z G l u Z 3 M v V H l w Z S B t b 2 R p Z m n D q S 5 7 c 1 9 S Z W d p b 2 5 f U 3 R h d G V f S 2 F u c 2 F z L D E 3 O H 0 m c X V v d D s s J n F 1 b 3 Q 7 U 2 V j d G l v b j E v S W 5 0 Z X J 2 Z W 5 0 a W 9 u c 1 9 T d H V k a W V z X 0 F u Z F 9 G a W 5 k a W 5 n c y 9 U e X B l I G 1 v Z G l m a c O p L n t z X 1 J l Z 2 l v b l 9 T d G F 0 Z V 9 L Z W 5 0 d W N r e S w x N z l 9 J n F 1 b 3 Q 7 L C Z x d W 9 0 O 1 N l Y 3 R p b 2 4 x L 0 l u d G V y d m V u d G l v b n N f U 3 R 1 Z G l l c 1 9 B b m R f R m l u Z G l u Z 3 M v V H l w Z S B t b 2 R p Z m n D q S 5 7 c 1 9 S Z W d p b 2 5 f U 3 R h d G V f T G 9 1 a X N p Y W 5 h L D E 4 M H 0 m c X V v d D s s J n F 1 b 3 Q 7 U 2 V j d G l v b j E v S W 5 0 Z X J 2 Z W 5 0 a W 9 u c 1 9 T d H V k a W V z X 0 F u Z F 9 G a W 5 k a W 5 n c y 9 U e X B l I G 1 v Z G l m a c O p L n t z X 1 J l Z 2 l v b l 9 T d G F 0 Z V 9 N Y W l u Z S w x O D F 9 J n F 1 b 3 Q 7 L C Z x d W 9 0 O 1 N l Y 3 R p b 2 4 x L 0 l u d G V y d m V u d G l v b n N f U 3 R 1 Z G l l c 1 9 B b m R f R m l u Z G l u Z 3 M v V H l w Z S B t b 2 R p Z m n D q S 5 7 c 1 9 S Z W d p b 2 5 f U 3 R h d G V f T W F y e W x h b m Q s M T g y f S Z x d W 9 0 O y w m c X V v d D t T Z W N 0 a W 9 u M S 9 J b n R l c n Z l b n R p b 2 5 z X 1 N 0 d W R p Z X N f Q W 5 k X 0 Z p b m R p b m d z L 1 R 5 c G U g b W 9 k a W Z p w 6 k u e 3 N f U m V n a W 9 u X 1 N 0 Y X R l X 0 1 h c 3 N h Y 2 h 1 c 2 V 0 d H M s M T g z f S Z x d W 9 0 O y w m c X V v d D t T Z W N 0 a W 9 u M S 9 J b n R l c n Z l b n R p b 2 5 z X 1 N 0 d W R p Z X N f Q W 5 k X 0 Z p b m R p b m d z L 1 R 5 c G U g b W 9 k a W Z p w 6 k u e 3 N f U m V n a W 9 u X 1 N 0 Y X R l X 0 1 p Y 2 h p Z 2 F u L D E 4 N H 0 m c X V v d D s s J n F 1 b 3 Q 7 U 2 V j d G l v b j E v S W 5 0 Z X J 2 Z W 5 0 a W 9 u c 1 9 T d H V k a W V z X 0 F u Z F 9 G a W 5 k a W 5 n c y 9 U e X B l I G 1 v Z G l m a c O p L n t z X 1 J l Z 2 l v b l 9 T d G F 0 Z V 9 N a W R 3 Z X N 0 L D E 4 N X 0 m c X V v d D s s J n F 1 b 3 Q 7 U 2 V j d G l v b j E v S W 5 0 Z X J 2 Z W 5 0 a W 9 u c 1 9 T d H V k a W V z X 0 F u Z F 9 G a W 5 k a W 5 n c y 9 U e X B l I G 1 v Z G l m a c O p L n t z X 1 J l Z 2 l v b l 9 T d G F 0 Z V 9 N a W 5 u Z X N v d G E s M T g 2 f S Z x d W 9 0 O y w m c X V v d D t T Z W N 0 a W 9 u M S 9 J b n R l c n Z l b n R p b 2 5 z X 1 N 0 d W R p Z X N f Q W 5 k X 0 Z p b m R p b m d z L 1 R 5 c G U g b W 9 k a W Z p w 6 k u e 3 N f U m V n a W 9 u X 1 N 0 Y X R l X 0 1 p c 3 N p c 3 N p c H B p L D E 4 N 3 0 m c X V v d D s s J n F 1 b 3 Q 7 U 2 V j d G l v b j E v S W 5 0 Z X J 2 Z W 5 0 a W 9 u c 1 9 T d H V k a W V z X 0 F u Z F 9 G a W 5 k a W 5 n c y 9 U e X B l I G 1 v Z G l m a c O p L n t z X 1 J l Z 2 l v b l 9 T d G F 0 Z V 9 N a X N z b 3 V y a S w x O D h 9 J n F 1 b 3 Q 7 L C Z x d W 9 0 O 1 N l Y 3 R p b 2 4 x L 0 l u d G V y d m V u d G l v b n N f U 3 R 1 Z G l l c 1 9 B b m R f R m l u Z G l u Z 3 M v V H l w Z S B t b 2 R p Z m n D q S 5 7 c 1 9 S Z W d p b 2 5 f U 3 R h d G V f T W 9 u d G F u Y S w x O D l 9 J n F 1 b 3 Q 7 L C Z x d W 9 0 O 1 N l Y 3 R p b 2 4 x L 0 l u d G V y d m V u d G l v b n N f U 3 R 1 Z G l l c 1 9 B b m R f R m l u Z G l u Z 3 M v V H l w Z S B t b 2 R p Z m n D q S 5 7 c 1 9 S Z W d p b 2 5 f U 3 R h d G V f T m V i c m F z a 2 E s M T k w f S Z x d W 9 0 O y w m c X V v d D t T Z W N 0 a W 9 u M S 9 J b n R l c n Z l b n R p b 2 5 z X 1 N 0 d W R p Z X N f Q W 5 k X 0 Z p b m R p b m d z L 1 R 5 c G U g b W 9 k a W Z p w 6 k u e 3 N f U m V n a W 9 u X 1 N 0 Y X R l X 0 5 l d m F k Y S w x O T F 9 J n F 1 b 3 Q 7 L C Z x d W 9 0 O 1 N l Y 3 R p b 2 4 x L 0 l u d G V y d m V u d G l v b n N f U 3 R 1 Z G l l c 1 9 B b m R f R m l u Z G l u Z 3 M v V H l w Z S B t b 2 R p Z m n D q S 5 7 c 1 9 S Z W d p b 2 5 f U 3 R h d G V f T m V 3 X 0 h h b X B z a G l y Z S w x O T J 9 J n F 1 b 3 Q 7 L C Z x d W 9 0 O 1 N l Y 3 R p b 2 4 x L 0 l u d G V y d m V u d G l v b n N f U 3 R 1 Z G l l c 1 9 B b m R f R m l u Z G l u Z 3 M v V H l w Z S B t b 2 R p Z m n D q S 5 7 c 1 9 S Z W d p b 2 5 f U 3 R h d G V f T m V 3 X 0 p l c n N l e S w x O T N 9 J n F 1 b 3 Q 7 L C Z x d W 9 0 O 1 N l Y 3 R p b 2 4 x L 0 l u d G V y d m V u d G l v b n N f U 3 R 1 Z G l l c 1 9 B b m R f R m l u Z G l u Z 3 M v V H l w Z S B t b 2 R p Z m n D q S 5 7 c 1 9 S Z W d p b 2 5 f U 3 R h d G V f T m V 3 X 0 1 l e G l j b y w x O T R 9 J n F 1 b 3 Q 7 L C Z x d W 9 0 O 1 N l Y 3 R p b 2 4 x L 0 l u d G V y d m V u d G l v b n N f U 3 R 1 Z G l l c 1 9 B b m R f R m l u Z G l u Z 3 M v V H l w Z S B t b 2 R p Z m n D q S 5 7 c 1 9 S Z W d p b 2 5 f U 3 R h d G V f T m V 3 X 1 l v c m s s M T k 1 f S Z x d W 9 0 O y w m c X V v d D t T Z W N 0 a W 9 u M S 9 J b n R l c n Z l b n R p b 2 5 z X 1 N 0 d W R p Z X N f Q W 5 k X 0 Z p b m R p b m d z L 1 R 5 c G U g b W 9 k a W Z p w 6 k u e 3 N f U m V n a W 9 u X 1 N 0 Y X R l X 0 5 v c n R o X 0 N h c m 9 s a W 5 h L D E 5 N n 0 m c X V v d D s s J n F 1 b 3 Q 7 U 2 V j d G l v b j E v S W 5 0 Z X J 2 Z W 5 0 a W 9 u c 1 9 T d H V k a W V z X 0 F u Z F 9 G a W 5 k a W 5 n c y 9 U e X B l I G 1 v Z G l m a c O p L n t z X 1 J l Z 2 l v b l 9 T d G F 0 Z V 9 O b 3 J 0 a F 9 E Y W t v d G E s M T k 3 f S Z x d W 9 0 O y w m c X V v d D t T Z W N 0 a W 9 u M S 9 J b n R l c n Z l b n R p b 2 5 z X 1 N 0 d W R p Z X N f Q W 5 k X 0 Z p b m R p b m d z L 1 R 5 c G U g b W 9 k a W Z p w 6 k u e 3 N f U m V n a W 9 u X 1 N 0 Y X R l X 0 5 v c n R o Z W F z d C w x O T h 9 J n F 1 b 3 Q 7 L C Z x d W 9 0 O 1 N l Y 3 R p b 2 4 x L 0 l u d G V y d m V u d G l v b n N f U 3 R 1 Z G l l c 1 9 B b m R f R m l u Z G l u Z 3 M v V H l w Z S B t b 2 R p Z m n D q S 5 7 c 1 9 S Z W d p b 2 5 f U 3 R h d G V f T 2 h p b y w x O T l 9 J n F 1 b 3 Q 7 L C Z x d W 9 0 O 1 N l Y 3 R p b 2 4 x L 0 l u d G V y d m V u d G l v b n N f U 3 R 1 Z G l l c 1 9 B b m R f R m l u Z G l u Z 3 M v V H l w Z S B t b 2 R p Z m n D q S 5 7 c 1 9 S Z W d p b 2 5 f U 3 R h d G V f T 2 t s Y W h v b W E s M j A w f S Z x d W 9 0 O y w m c X V v d D t T Z W N 0 a W 9 u M S 9 J b n R l c n Z l b n R p b 2 5 z X 1 N 0 d W R p Z X N f Q W 5 k X 0 Z p b m R p b m d z L 1 R 5 c G U g b W 9 k a W Z p w 6 k u e 3 N f U m V n a W 9 u X 1 N 0 Y X R l X 0 9 y Z W d v b i w y M D F 9 J n F 1 b 3 Q 7 L C Z x d W 9 0 O 1 N l Y 3 R p b 2 4 x L 0 l u d G V y d m V u d G l v b n N f U 3 R 1 Z G l l c 1 9 B b m R f R m l u Z G l u Z 3 M v V H l w Z S B t b 2 R p Z m n D q S 5 7 c 1 9 S Z W d p b 2 5 f U 3 R h d G V f U G V u b n N 5 b H Z h b m l h L D I w M n 0 m c X V v d D s s J n F 1 b 3 Q 7 U 2 V j d G l v b j E v S W 5 0 Z X J 2 Z W 5 0 a W 9 u c 1 9 T d H V k a W V z X 0 F u Z F 9 G a W 5 k a W 5 n c y 9 U e X B l I G 1 v Z G l m a c O p L n t z X 1 J l Z 2 l v b l 9 T d G F 0 Z V 9 S a G 9 k Z V 9 J c 2 x h b m Q s M j A z f S Z x d W 9 0 O y w m c X V v d D t T Z W N 0 a W 9 u M S 9 J b n R l c n Z l b n R p b 2 5 z X 1 N 0 d W R p Z X N f Q W 5 k X 0 Z p b m R p b m d z L 1 R 5 c G U g b W 9 k a W Z p w 6 k u e 3 N f U m V n a W 9 u X 1 N 0 Y X R l X 1 N v d X R o L D I w N H 0 m c X V v d D s s J n F 1 b 3 Q 7 U 2 V j d G l v b j E v S W 5 0 Z X J 2 Z W 5 0 a W 9 u c 1 9 T d H V k a W V z X 0 F u Z F 9 G a W 5 k a W 5 n c y 9 U e X B l I G 1 v Z G l m a c O p L n t z X 1 J l Z 2 l v b l 9 T d G F 0 Z V 9 T b 3 V 0 a F 9 D Y X J v b G l u Y S w y M D V 9 J n F 1 b 3 Q 7 L C Z x d W 9 0 O 1 N l Y 3 R p b 2 4 x L 0 l u d G V y d m V u d G l v b n N f U 3 R 1 Z G l l c 1 9 B b m R f R m l u Z G l u Z 3 M v V H l w Z S B t b 2 R p Z m n D q S 5 7 c 1 9 S Z W d p b 2 5 f U 3 R h d G V f U 2 9 1 d G h f R G F r b 3 R h L D I w N n 0 m c X V v d D s s J n F 1 b 3 Q 7 U 2 V j d G l v b j E v S W 5 0 Z X J 2 Z W 5 0 a W 9 u c 1 9 T d H V k a W V z X 0 F u Z F 9 G a W 5 k a W 5 n c y 9 U e X B l I G 1 v Z G l m a c O p L n t z X 1 J l Z 2 l v b l 9 T d G F 0 Z V 9 U Z W 5 u Z X N z Z W U s M j A 3 f S Z x d W 9 0 O y w m c X V v d D t T Z W N 0 a W 9 u M S 9 J b n R l c n Z l b n R p b 2 5 z X 1 N 0 d W R p Z X N f Q W 5 k X 0 Z p b m R p b m d z L 1 R 5 c G U g b W 9 k a W Z p w 6 k u e 3 N f U m V n a W 9 u X 1 N 0 Y X R l X 1 R l e G F z L D I w O H 0 m c X V v d D s s J n F 1 b 3 Q 7 U 2 V j d G l v b j E v S W 5 0 Z X J 2 Z W 5 0 a W 9 u c 1 9 T d H V k a W V z X 0 F u Z F 9 G a W 5 k a W 5 n c y 9 U e X B l I G 1 v Z G l m a c O p L n t z X 1 J l Z 2 l v b l 9 T d G F 0 Z V 9 V d G F o L D I w O X 0 m c X V v d D s s J n F 1 b 3 Q 7 U 2 V j d G l v b j E v S W 5 0 Z X J 2 Z W 5 0 a W 9 u c 1 9 T d H V k a W V z X 0 F u Z F 9 G a W 5 k a W 5 n c y 9 U e X B l I G 1 v Z G l m a c O p L n t z X 1 J l Z 2 l v b l 9 T d G F 0 Z V 9 W Z X J t b 2 5 0 L D I x M H 0 m c X V v d D s s J n F 1 b 3 Q 7 U 2 V j d G l v b j E v S W 5 0 Z X J 2 Z W 5 0 a W 9 u c 1 9 T d H V k a W V z X 0 F u Z F 9 G a W 5 k a W 5 n c y 9 U e X B l I G 1 v Z G l m a c O p L n t z X 1 J l Z 2 l v b l 9 T d G F 0 Z V 9 W a X J n a W 5 p Y S w y M T F 9 J n F 1 b 3 Q 7 L C Z x d W 9 0 O 1 N l Y 3 R p b 2 4 x L 0 l u d G V y d m V u d G l v b n N f U 3 R 1 Z G l l c 1 9 B b m R f R m l u Z G l u Z 3 M v V H l w Z S B t b 2 R p Z m n D q S 5 7 c 1 9 S Z W d p b 2 5 f U 3 R h d G V f V 2 F z a G l u Z 3 R v b i w y M T J 9 J n F 1 b 3 Q 7 L C Z x d W 9 0 O 1 N l Y 3 R p b 2 4 x L 0 l u d G V y d m V u d G l v b n N f U 3 R 1 Z G l l c 1 9 B b m R f R m l u Z G l u Z 3 M v V H l w Z S B t b 2 R p Z m n D q S 5 7 c 1 9 S Z W d p b 2 5 f U 3 R h d G V f V 2 V z d C w y M T N 9 J n F 1 b 3 Q 7 L C Z x d W 9 0 O 1 N l Y 3 R p b 2 4 x L 0 l u d G V y d m V u d G l v b n N f U 3 R 1 Z G l l c 1 9 B b m R f R m l u Z G l u Z 3 M v V H l w Z S B t b 2 R p Z m n D q S 5 7 c 1 9 S Z W d p b 2 5 f U 3 R h d G V f V 2 V z d F 9 W a X J n a W 5 p Y S w y M T R 9 J n F 1 b 3 Q 7 L C Z x d W 9 0 O 1 N l Y 3 R p b 2 4 x L 0 l u d G V y d m V u d G l v b n N f U 3 R 1 Z G l l c 1 9 B b m R f R m l u Z G l u Z 3 M v V H l w Z S B t b 2 R p Z m n D q S 5 7 c 1 9 S Z W d p b 2 5 f U 3 R h d G V f V 2 l z Y 2 9 u c 2 l u L D I x N X 0 m c X V v d D s s J n F 1 b 3 Q 7 U 2 V j d G l v b j E v S W 5 0 Z X J 2 Z W 5 0 a W 9 u c 1 9 T d H V k a W V z X 0 F u Z F 9 G a W 5 k a W 5 n c y 9 U e X B l I G 1 v Z G l m a c O p L n t z X 1 J l Z 2 l v b l 9 T d G F 0 Z V 9 X e W 9 t a W 5 n L D I x N n 0 m c X V v d D s s J n F 1 b 3 Q 7 U 2 V j d G l v b j E v S W 5 0 Z X J 2 Z W 5 0 a W 9 u c 1 9 T d H V k a W V z X 0 F u Z F 9 G a W 5 k a W 5 n c y 9 U e X B l I G 1 v Z G l m a c O p L n t z X 1 N j a G 9 v b F 9 0 e X B l X 0 N o Y X J 0 Z X I s M j E 3 f S Z x d W 9 0 O y w m c X V v d D t T Z W N 0 a W 9 u M S 9 J b n R l c n Z l b n R p b 2 5 z X 1 N 0 d W R p Z X N f Q W 5 k X 0 Z p b m R p b m d z L 1 R 5 c G U g b W 9 k a W Z p w 6 k u e 3 N f U 2 N o b 2 9 s X 3 R 5 c G V f U G F y b 2 N o a W F s L D I x O H 0 m c X V v d D s s J n F 1 b 3 Q 7 U 2 V j d G l v b j E v S W 5 0 Z X J 2 Z W 5 0 a W 9 u c 1 9 T d H V k a W V z X 0 F u Z F 9 G a W 5 k a W 5 n c y 9 U e X B l I G 1 v Z G l m a c O p L n t z X 1 N j a G 9 v b F 9 0 e X B l X 1 B y a X Z h d G U s M j E 5 f S Z x d W 9 0 O y w m c X V v d D t T Z W N 0 a W 9 u M S 9 J b n R l c n Z l b n R p b 2 5 z X 1 N 0 d W R p Z X N f Q W 5 k X 0 Z p b m R p b m d z L 1 R 5 c G U g b W 9 k a W Z p w 6 k u e 3 N f U 2 N o b 2 9 s X 3 R 5 c G V f U H V i b G l j L D I y M H 0 m c X V v d D s s J n F 1 b 3 Q 7 U 2 V j d G l v b j E v S W 5 0 Z X J 2 Z W 5 0 a W 9 u c 1 9 T d H V k a W V z X 0 F u Z F 9 G a W 5 k a W 5 n c y 9 U e X B l I G 1 v Z G l m a c O p L n t z X 1 V y Y m F u a W N p d H l f U n V y Y W w s M j I x f S Z x d W 9 0 O y w m c X V v d D t T Z W N 0 a W 9 u M S 9 J b n R l c n Z l b n R p b 2 5 z X 1 N 0 d W R p Z X N f Q W 5 k X 0 Z p b m R p b m d z L 1 R 5 c G U g b W 9 k a W Z p w 6 k u e 3 N f V X J i Y W 5 p Y 2 l 0 e V 9 T d W J 1 c m J h b i w y M j J 9 J n F 1 b 3 Q 7 L C Z x d W 9 0 O 1 N l Y 3 R p b 2 4 x L 0 l u d G V y d m V u d G l v b n N f U 3 R 1 Z G l l c 1 9 B b m R f R m l u Z G l u Z 3 M v V H l w Z S B t b 2 R p Z m n D q S 5 7 c 1 9 V c m J h b m l j a X R 5 X 1 V y Y m F u L D I y M 3 0 m c X V v d D s s J n F 1 b 3 Q 7 U 2 V j d G l v b j E v S W 5 0 Z X J 2 Z W 5 0 a W 9 u c 1 9 T d H V k a W V z X 0 F u Z F 9 G a W 5 k a W 5 n c y 9 U e X B l I G 1 v Z G l m a c O p L n t z X 1 N 0 d W R 5 S U Q s M j I 0 f S Z x d W 9 0 O y w m c X V v d D t T Z W N 0 a W 9 u M S 9 J b n R l c n Z l b n R p b 2 5 z X 1 N 0 d W R p Z X N f Q W 5 k X 0 Z p b m R p b m d z L 1 R 5 c G U g b W 9 k a W Z p w 6 k u e 3 N f U H V i b G l j Y X R p b 2 4 s M j I 1 f S Z x d W 9 0 O y w m c X V v d D t T Z W N 0 a W 9 u M S 9 J b n R l c n Z l b n R p b 2 5 z X 1 N 0 d W R p Z X N f Q W 5 k X 0 Z p b m R p b m d z L 1 R 5 c G U g b W 9 k a W Z p w 6 k u e 3 N f U H V i b G l j Y X R p b 2 5 f R G F 0 Z S w y M j Z 9 J n F 1 b 3 Q 7 L C Z x d W 9 0 O 1 N l Y 3 R p b 2 4 x L 0 l u d G V y d m V u d G l v b n N f U 3 R 1 Z G l l c 1 9 B b m R f R m l u Z G l u Z 3 M v V H l w Z S B t b 2 R p Z m n D q S 5 7 c 1 9 Q c m 9 k d W N 0 S U Q s M j I 3 f S Z x d W 9 0 O y w m c X V v d D t T Z W N 0 a W 9 u M S 9 J b n R l c n Z l b n R p b 2 5 z X 1 N 0 d W R p Z X N f Q W 5 k X 0 Z p b m R p b m d z L 1 R 5 c G U g b W 9 k a W Z p w 6 k u e 3 N f U H J v Z H V j d F 9 O Y W 1 l L D I y O H 0 m c X V v d D s s J n F 1 b 3 Q 7 U 2 V j d G l v b j E v S W 5 0 Z X J 2 Z W 5 0 a W 9 u c 1 9 T d H V k a W V z X 0 F u Z F 9 G a W 5 k a W 5 n c y 9 U e X B l I G 1 v Z G l m a c O p L n t z X 1 B 1 c n B v c 2 V f b 2 Z f U m V 2 a W V 3 L D I y O X 0 m c X V v d D s s J n F 1 b 3 Q 7 U 2 V j d G l v b j E v S W 5 0 Z X J 2 Z W 5 0 a W 9 u c 1 9 T d H V k a W V z X 0 F u Z F 9 G a W 5 k a W 5 n c y 9 U e X B l I G 1 v Z G l m a c O p L n t z X 1 N 0 d W R 5 X 1 B h Z 2 V f V V J M L D I z M H 0 m c X V v d D s s J n F 1 b 3 Q 7 U 2 V j d G l v b j E v S W 5 0 Z X J 2 Z W 5 0 a W 9 u c 1 9 T d H V k a W V z X 0 F u Z F 9 G a W 5 k a W 5 n c y 9 U e X B l I G 1 v Z G l m a c O p L n t z X 1 J h d G l u Z 1 9 S Z W F z b 2 4 s M j M x f S Z x d W 9 0 O y w m c X V v d D t T Z W N 0 a W 9 u M S 9 J b n R l c n Z l b n R p b 2 5 z X 1 N 0 d W R p Z X N f Q W 5 k X 0 Z p b m R p b m d z L 1 R 5 c G U g b W 9 k a W Z p w 6 k u e 3 N f S W 5 l b G l n a W J p b G l 0 e V 9 S Z W F z b 2 4 s M j M y f S Z x d W 9 0 O y w m c X V v d D t T Z W N 0 a W 9 u M S 9 J b n R l c n Z l b n R p b 2 5 z X 1 N 0 d W R p Z X N f Q W 5 k X 0 Z p b m R p b m d z L 1 R 5 c G U g b W 9 k a W Z p w 6 k u e 3 N f a W 5 0 Z X J 2 Z W 5 0 a W 9 u S U Q s M j M z f S Z x d W 9 0 O y w m c X V v d D t T Z W N 0 a W 9 u M S 9 J b n R l c n Z l b n R p b 2 5 z X 1 N 0 d W R p Z X N f Q W 5 k X 0 Z p b m R p b m d z L 1 R 5 c G U g b W 9 k a W Z p w 6 k u e 3 N f R V J J Q 0 l k L D I z N H 0 m c X V v d D s s J n F 1 b 3 Q 7 U 2 V j d G l v b j E v S W 5 0 Z X J 2 Z W 5 0 a W 9 u c 1 9 T d H V k a W V z X 0 F u Z F 9 G a W 5 k a W 5 n c y 9 U e X B l I G 1 v Z G l m a c O p L n t z X 1 V T X 1 J l Z 2 l v b l 9 V X 1 N f X 1 J l Z 2 l v b i w y M z V 9 J n F 1 b 3 Q 7 L C Z x d W 9 0 O 1 N l Y 3 R p b 2 4 x L 0 l u d G V y d m V u d G l v b n N f U 3 R 1 Z G l l c 1 9 B b m R f R m l u Z G l u Z 3 M v V H l w Z S B t b 2 R p Z m n D q S 5 7 c 1 9 E a X N h Y m l s a X R 5 X 0 F T R C w y M z Z 9 J n F 1 b 3 Q 7 L C Z x d W 9 0 O 1 N l Y 3 R p b 2 4 x L 0 l u d G V y d m V u d G l v b n N f U 3 R 1 Z G l l c 1 9 B b m R f R m l u Z G l u Z 3 M v V H l w Z S B t b 2 R p Z m n D q S 5 7 c 1 9 T Y 2 h v b 2 x f U 2 V 0 d G l u Z 1 9 T d H V k Z W 5 0 X 0 N v d W 5 0 L D I z N 3 0 m c X V v d D s s J n F 1 b 3 Q 7 U 2 V j d G l v b j E v S W 5 0 Z X J 2 Z W 5 0 a W 9 u c 1 9 T d H V k a W V z X 0 F u Z F 9 G a W 5 k a W 5 n c y 9 U e X B l I G 1 v Z G l m a c O p L n t z X 0 R p c 2 F i a W x p d H l f S U V Q L D I z O H 0 m c X V v d D s s J n F 1 b 3 Q 7 U 2 V j d G l v b j E v S W 5 0 Z X J 2 Z W 5 0 a W 9 u c 1 9 T d H V k a W V z X 0 F u Z F 9 G a W 5 k a W 5 n c y 9 U e X B l I G 1 v Z G l m a c O p L n t z X 0 R l b W 9 n c m F w a G l j c 1 9 T Y W 1 w b G V f T W l u b 3 J p d H k s M j M 5 f S Z x d W 9 0 O y w m c X V v d D t T Z W N 0 a W 9 u M S 9 J b n R l c n Z l b n R p b 2 5 z X 1 N 0 d W R p Z X N f Q W 5 k X 0 Z p b m R p b m d z L 1 R 5 c G U g b W 9 k a W Z p w 6 k u e 3 N f R G V t b 2 d y Y X B o a W N z X 1 N h b X B s Z V 9 O b 2 5 t a W 5 v c m l 0 e S w y N D B 9 J n F 1 b 3 Q 7 L C Z x d W 9 0 O 1 N l Y 3 R p b 2 4 x L 0 l u d G V y d m V u d G l v b n N f U 3 R 1 Z G l l c 1 9 B b m R f R m l u Z G l u Z 3 M v V H l w Z S B t b 2 R p Z m n D q S 5 7 c 1 9 N d W x 0 a X N p d G U s M j Q x f S Z x d W 9 0 O y w m c X V v d D t T Z W N 0 a W 9 u M S 9 J b n R l c n Z l b n R p b 2 5 z X 1 N 0 d W R p Z X N f Q W 5 k X 0 Z p b m R p b m d z L 1 R 5 c G U g b W 9 k a W Z p w 6 k u e 3 N f V G 9 w a W N f T G l 0 Z X J h Y 3 k s M j Q y f S Z x d W 9 0 O y w m c X V v d D t T Z W N 0 a W 9 u M S 9 J b n R l c n Z l b n R p b 2 5 z X 1 N 0 d W R p Z X N f Q W 5 k X 0 Z p b m R p b m d z L 1 R 5 c G U g b W 9 k a W Z p w 6 k u e 3 N f V G 9 w a W N f T W F 0 a G V t Y X R p Y 3 M s M j Q z f S Z x d W 9 0 O y w m c X V v d D t T Z W N 0 a W 9 u M S 9 J b n R l c n Z l b n R p b 2 5 z X 1 N 0 d W R p Z X N f Q W 5 k X 0 Z p b m R p b m d z L 1 R 5 c G U g b W 9 k a W Z p w 6 k u e 3 N f V G 9 w a W N f U 2 N p Z W 5 j Z S w y N D R 9 J n F 1 b 3 Q 7 L C Z x d W 9 0 O 1 N l Y 3 R p b 2 4 x L 0 l u d G V y d m V u d G l v b n N f U 3 R 1 Z G l l c 1 9 B b m R f R m l u Z G l u Z 3 M v V H l w Z S B t b 2 R p Z m n D q S 5 7 c 1 9 U b 3 B p Y 1 9 C Z W h h d m l v c i w y N D V 9 J n F 1 b 3 Q 7 L C Z x d W 9 0 O 1 N l Y 3 R p b 2 4 x L 0 l u d G V y d m V u d G l v b n N f U 3 R 1 Z G l l c 1 9 B b m R f R m l u Z G l u Z 3 M v V H l w Z S B t b 2 R p Z m n D q S 5 7 c 1 9 U b 3 B p Y 1 9 T V 0 Q s M j Q 2 f S Z x d W 9 0 O y w m c X V v d D t T Z W N 0 a W 9 u M S 9 J b n R l c n Z l b n R p b 2 5 z X 1 N 0 d W R p Z X N f Q W 5 k X 0 Z p b m R p b m d z L 1 R 5 c G U g b W 9 k a W Z p w 6 k u e 3 N f V G 9 w a W N f R U x M L D I 0 N 3 0 m c X V v d D s s J n F 1 b 3 Q 7 U 2 V j d G l v b j E v S W 5 0 Z X J 2 Z W 5 0 a W 9 u c 1 9 T d H V k a W V z X 0 F u Z F 9 G a W 5 k a W 5 n c y 9 U e X B l I G 1 v Z G l m a c O p L n t z X 1 R v c G l j X 1 R l Y W N o Z X J f R X h j Z W x s Z W 5 j Z S w y N D h 9 J n F 1 b 3 Q 7 L C Z x d W 9 0 O 1 N l Y 3 R p b 2 4 x L 0 l u d G V y d m V u d G l v b n N f U 3 R 1 Z G l l c 1 9 B b m R f R m l u Z G l u Z 3 M v V H l w Z S B t b 2 R p Z m n D q S 5 7 c 1 9 U b 3 B p Y 1 9 D a G F y d G V y X 1 N j a G 9 v b H M s M j Q 5 f S Z x d W 9 0 O y w m c X V v d D t T Z W N 0 a W 9 u M S 9 J b n R l c n Z l b n R p b 2 5 z X 1 N 0 d W R p Z X N f Q W 5 k X 0 Z p b m R p b m d z L 1 R 5 c G U g b W 9 k a W Z p w 6 k u e 3 N f V G 9 w a W N f R W F y b H l f Q 2 h p b G R o b 2 9 k L D I 1 M H 0 m c X V v d D s s J n F 1 b 3 Q 7 U 2 V j d G l v b j E v S W 5 0 Z X J 2 Z W 5 0 a W 9 u c 1 9 T d H V k a W V z X 0 F u Z F 9 G a W 5 k a W 5 n c y 9 U e X B l I G 1 v Z G l m a c O p L n t z X 1 R v c G l j X 0 t f d G 9 f M T J 0 a F 9 H c m F k Z S w y N T F 9 J n F 1 b 3 Q 7 L C Z x d W 9 0 O 1 N l Y 3 R p b 2 4 x L 0 l u d G V y d m V u d G l v b n N f U 3 R 1 Z G l l c 1 9 B b m R f R m l u Z G l u Z 3 M v V H l w Z S B t b 2 R p Z m n D q S 5 7 c 1 9 U b 3 B p Y 1 9 Q Y X R o X 3 R v X 0 d y Y W R 1 Y X R p b 2 4 s M j U y f S Z x d W 9 0 O y w m c X V v d D t T Z W N 0 a W 9 u M S 9 J b n R l c n Z l b n R p b 2 5 z X 1 N 0 d W R p Z X N f Q W 5 k X 0 Z p b m R p b m d z L 1 R 5 c G U g b W 9 k a W Z p w 6 k u e 3 N f V G 9 w a W N f U G 9 z d H N l Y 2 9 u Z G F y e S w y N T N 9 J n F 1 b 3 Q 7 L C Z x d W 9 0 O 1 N l Y 3 R p b 2 4 x L 0 l u d G V y d m V u d G l v b n N f U 3 R 1 Z G l l c 1 9 B b m R f R m l u Z G l u Z 3 M v V H l w Z S B t b 2 R p Z m n D q S 5 7 c 1 9 Q b 3 N 0 a W 5 n X 0 R h d G U s M j U 0 f S Z x d W 9 0 O y w m c X V v d D t T Z W N 0 a W 9 u M S 9 J b n R l c n Z l b n R p b 2 5 z X 1 N 0 d W R p Z X N f Q W 5 k X 0 Z p b m R p b m d z L 1 R 5 c G U g b W 9 k a W Z p w 6 k u e 2 Z f R m l u Z G l u Z 0 l E L D I 1 N X 0 m c X V v d D s s J n F 1 b 3 Q 7 U 2 V j d G l v b j E v S W 5 0 Z X J 2 Z W 5 0 a W 9 u c 1 9 T d H V k a W V z X 0 F u Z F 9 G a W 5 k a W 5 n c y 9 U e X B l I G 1 v Z G l m a c O p L n t m X 1 B y b 3 R v Y 2 9 s L D I 1 N n 0 m c X V v d D s s J n F 1 b 3 Q 7 U 2 V j d G l v b j E v S W 5 0 Z X J 2 Z W 5 0 a W 9 u c 1 9 T d H V k a W V z X 0 F u Z F 9 G a W 5 k a W 5 n c y 9 U e X B l I G 1 v Z G l m a c O p L n t m X 0 l u d G V y d m V u d G l v b k l E L D I 1 N 3 0 m c X V v d D s s J n F 1 b 3 Q 7 U 2 V j d G l v b j E v S W 5 0 Z X J 2 Z W 5 0 a W 9 u c 1 9 T d H V k a W V z X 0 F u Z F 9 G a W 5 k a W 5 n c y 9 U e X B l I G 1 v Z G l m a c O p L n t m X 0 l u d G V y d m V u d G l v b l 9 O Y W 1 l L D I 1 O H 0 m c X V v d D s s J n F 1 b 3 Q 7 U 2 V j d G l v b j E v S W 5 0 Z X J 2 Z W 5 0 a W 9 u c 1 9 T d H V k a W V z X 0 F u Z F 9 G a W 5 k a W 5 n c y 9 U e X B l I G 1 v Z G l m a c O p L n t m X 0 N v b X B h c m l z b 2 4 s M j U 5 f S Z x d W 9 0 O y w m c X V v d D t T Z W N 0 a W 9 u M S 9 J b n R l c n Z l b n R p b 2 5 z X 1 N 0 d W R p Z X N f Q W 5 k X 0 Z p b m R p b m d z L 1 R 5 c G U g b W 9 k a W Z p w 6 k u e 2 Z f T 3 V 0 Y 2 9 t Z V 9 N Z W F z d X J l S U Q s M j Y w f S Z x d W 9 0 O y w m c X V v d D t T Z W N 0 a W 9 u M S 9 J b n R l c n Z l b n R p b 2 5 z X 1 N 0 d W R p Z X N f Q W 5 k X 0 Z p b m R p b m d z L 1 R 5 c G U g b W 9 k a W Z p w 6 k u e 2 Z f T 3 V 0 Y 2 9 t Z V 9 N Z W F z d X J l L D I 2 M X 0 m c X V v d D s s J n F 1 b 3 Q 7 U 2 V j d G l v b j E v S W 5 0 Z X J 2 Z W 5 0 a W 9 u c 1 9 T d H V k a W V z X 0 F u Z F 9 G a W 5 k a W 5 n c y 9 U e X B l I G 1 v Z G l m a c O p L n t m X 0 9 1 d G N v b W V f R G 9 t Y W l u L D I 2 M n 0 m c X V v d D s s J n F 1 b 3 Q 7 U 2 V j d G l v b j E v S W 5 0 Z X J 2 Z W 5 0 a W 9 u c 1 9 T d H V k a W V z X 0 F u Z F 9 G a W 5 k a W 5 n c y 9 U e X B l I G 1 v Z G l m a c O p L n t m X 1 B l c m l v Z C w y N j N 9 J n F 1 b 3 Q 7 L C Z x d W 9 0 O 1 N l Y 3 R p b 2 4 x L 0 l u d G V y d m V u d G l v b n N f U 3 R 1 Z G l l c 1 9 B b m R f R m l u Z G l u Z 3 M v V H l w Z S B t b 2 R p Z m n D q S 5 7 Z l 9 T Y W 1 w b G V f R G V z Y 3 J p c H R p b 2 4 s M j Y 0 f S Z x d W 9 0 O y w m c X V v d D t T Z W N 0 a W 9 u M S 9 J b n R l c n Z l b n R p b 2 5 z X 1 N 0 d W R p Z X N f Q W 5 k X 0 Z p b m R p b m d z L 1 R 5 c G U g b W 9 k a W Z p w 6 k u e 2 Z f S X N f U 3 V i Z 3 J v d X A s M j Y 1 f S Z x d W 9 0 O y w m c X V v d D t T Z W N 0 a W 9 u M S 9 J b n R l c n Z l b n R p b 2 5 z X 1 N 0 d W R p Z X N f Q W 5 k X 0 Z p b m R p b m d z L 1 R 5 c G U g b W 9 k a W Z p w 6 k u e 2 Z f T 3 V 0 Y 2 9 t Z V 9 T Y W 1 w b G V f U 2 l 6 Z S w y N j Z 9 J n F 1 b 3 Q 7 L C Z x d W 9 0 O 1 N l Y 3 R p b 2 4 x L 0 l u d G V y d m V u d G l v b n N f U 3 R 1 Z G l l c 1 9 B b m R f R m l u Z G l u Z 3 M v V H l w Z S B t b 2 R p Z m n D q S 5 7 Z l 9 P d X R j b 2 1 l X 0 l u d G V y d m V u d G l v b l 9 T U y w y N j d 9 J n F 1 b 3 Q 7 L C Z x d W 9 0 O 1 N l Y 3 R p b 2 4 x L 0 l u d G V y d m V u d G l v b n N f U 3 R 1 Z G l l c 1 9 B b m R f R m l u Z G l u Z 3 M v V H l w Z S B t b 2 R p Z m n D q S 5 7 Z l 9 P d X R j b 2 1 l X 0 N v b X B h c m l z b 2 5 f U 1 M s M j Y 4 f S Z x d W 9 0 O y w m c X V v d D t T Z W N 0 a W 9 u M S 9 J b n R l c n Z l b n R p b 2 5 z X 1 N 0 d W R p Z X N f Q W 5 k X 0 Z p b m R p b m d z L 1 R 5 c G U g b W 9 k a W Z p w 6 k u e 2 Z f S W 5 0 Z X J 2 Z W 5 0 a W 9 u X 0 N s d X N 0 Z X J z X 1 N T L D I 2 O X 0 m c X V v d D s s J n F 1 b 3 Q 7 U 2 V j d G l v b j E v S W 5 0 Z X J 2 Z W 5 0 a W 9 u c 1 9 T d H V k a W V z X 0 F u Z F 9 G a W 5 k a W 5 n c y 9 U e X B l I G 1 v Z G l m a c O p L n t m X 0 N v b X B h c m l z b 2 5 f Q 2 x 1 c 3 R l c n N f U 1 M s M j c w f S Z x d W 9 0 O y w m c X V v d D t T Z W N 0 a W 9 u M S 9 J b n R l c n Z l b n R p b 2 5 z X 1 N 0 d W R p Z X N f Q W 5 k X 0 Z p b m R p b m d z L 1 R 5 c G U g b W 9 k a W Z p w 6 k u e 2 Z f S W 5 0 Z X J 2 Z W 5 0 a W 9 u X 0 1 l Y W 4 s M j c x f S Z x d W 9 0 O y w m c X V v d D t T Z W N 0 a W 9 u M S 9 J b n R l c n Z l b n R p b 2 5 z X 1 N 0 d W R p Z X N f Q W 5 k X 0 Z p b m R p b m d z L 1 R 5 c G U g b W 9 k a W Z p w 6 k u e 2 Z f Q 2 9 t c G F y a X N v b l 9 N Z W F u L D I 3 M n 0 m c X V v d D s s J n F 1 b 3 Q 7 U 2 V j d G l v b j E v S W 5 0 Z X J 2 Z W 5 0 a W 9 u c 1 9 T d H V k a W V z X 0 F u Z F 9 G a W 5 k a W 5 n c y 9 U e X B l I G 1 v Z G l m a c O p L n t m X 0 l u d G V y d m V u d G l v b l 9 T d G F u Z G F y Z F 9 E Z X Z p Y X R p b 2 4 s M j c z f S Z x d W 9 0 O y w m c X V v d D t T Z W N 0 a W 9 u M S 9 J b n R l c n Z l b n R p b 2 5 z X 1 N 0 d W R p Z X N f Q W 5 k X 0 Z p b m R p b m d z L 1 R 5 c G U g b W 9 k a W Z p w 6 k u e 2 Z f Q 2 9 t c G F y a X N v b l 9 T d G F u Z G F y Z F 9 E Z X Z p Y X R p b 2 4 s M j c 0 f S Z x d W 9 0 O y w m c X V v d D t T Z W N 0 a W 9 u M S 9 J b n R l c n Z l b n R p b 2 5 z X 1 N 0 d W R p Z X N f Q W 5 k X 0 Z p b m R p b m d z L 1 R 5 c G U g b W 9 k a W Z p w 6 k u e 2 Z f R W Z m Z W N 0 X 1 N p e m V f U 3 R 1 Z H k s M j c 1 f S Z x d W 9 0 O y w m c X V v d D t T Z W N 0 a W 9 u M S 9 J b n R l c n Z l b n R p b 2 5 z X 1 N 0 d W R p Z X N f Q W 5 k X 0 Z p b m R p b m d z L 1 R 5 c G U g b W 9 k a W Z p w 6 k u e 2 Z f R W Z m Z W N 0 X 1 N p e m V f V 1 d D L D I 3 N n 0 m c X V v d D s s J n F 1 b 3 Q 7 U 2 V j d G l v b j E v S W 5 0 Z X J 2 Z W 5 0 a W 9 u c 1 9 T d H V k a W V z X 0 F u Z F 9 G a W 5 k a W 5 n c y 9 U e X B l I G 1 v Z G l m a c O p L n t m X 0 l t c H J v d m V t Z W 5 0 X 0 l u Z G V 4 L D I 3 N 3 0 m c X V v d D s s J n F 1 b 3 Q 7 U 2 V j d G l v b j E v S W 5 0 Z X J 2 Z W 5 0 a W 9 u c 1 9 T d H V k a W V z X 0 F u Z F 9 G a W 5 k a W 5 n c y 9 U e X B l I G 1 v Z G l m a c O p L n t m X 3 B f V m F s d W V f U 3 R 1 Z H k s M j c 4 f S Z x d W 9 0 O y w m c X V v d D t T Z W N 0 a W 9 u M S 9 J b n R l c n Z l b n R p b 2 5 z X 1 N 0 d W R p Z X N f Q W 5 k X 0 Z p b m R p b m d z L 1 R 5 c G U g b W 9 k a W Z p w 6 k u e 2 Z f c F 9 W Y W x 1 Z V 9 X V 0 M s M j c 5 f S Z x d W 9 0 O y w m c X V v d D t T Z W N 0 a W 9 u M S 9 J b n R l c n Z l b n R p b 2 5 z X 1 N 0 d W R p Z X N f Q W 5 k X 0 Z p b m R p b m d z L 1 R 5 c G U g b W 9 k a W Z p w 6 k u e 2 Z f S U N D L D I 4 M H 0 m c X V v d D s s J n F 1 b 3 Q 7 U 2 V j d G l v b j E v S W 5 0 Z X J 2 Z W 5 0 a W 9 u c 1 9 T d H V k a W V z X 0 F u Z F 9 G a W 5 k a W 5 n c y 9 U e X B l I G 1 v Z G l m a c O p L n t m X 0 N s d X N 0 Z X J z X 1 R v d G F s L D I 4 M X 0 m c X V v d D s s J n F 1 b 3 Q 7 U 2 V j d G l v b j E v S W 5 0 Z X J 2 Z W 5 0 a W 9 u c 1 9 T d H V k a W V z X 0 F u Z F 9 G a W 5 k a W 5 n c y 9 U e X B l I G 1 v Z G l m a c O p L n t m X 0 l z X 1 N 0 Y X R p c 3 R p Y 2 F s b H l f U 2 l n b m l m a W N h b n Q s M j g y f S Z x d W 9 0 O y w m c X V v d D t T Z W N 0 a W 9 u M S 9 J b n R l c n Z l b n R p b 2 5 z X 1 N 0 d W R p Z X N f Q W 5 k X 0 Z p b m R p b m d z L 1 R 5 c G U g b W 9 k a W Z p w 6 k u e 2 Z f R m l u Z G l u Z 1 9 S Y X R p b m c s M j g z f S Z x d W 9 0 O y w m c X V v d D t T Z W N 0 a W 9 u M S 9 J b n R l c n Z l b n R p b 2 5 z X 1 N 0 d W R p Z X N f Q W 5 k X 0 Z p b m R p b m d z L 1 R 5 c G U g b W 9 k a W Z p w 6 k u e 2 Z f R V N T Q V 9 S Y X R p b m c s M j g 0 f S Z x d W 9 0 O y w m c X V v d D t T Z W N 0 a W 9 u M S 9 J b n R l c n Z l b n R p b 2 5 z X 1 N 0 d W R p Z X N f Q W 5 k X 0 Z p b m R p b m d z L 1 R 5 c G U g b W 9 k a W Z p w 6 k u e 2 Z f T D F f V W 5 p d F 9 v Z l 9 B b m F s e X N p c y w y O D V 9 J n F 1 b 3 Q 7 X S w m c X V v d D t S Z W x h d G l v b n N o a X B J b m Z v J n F 1 b 3 Q 7 O l t d f S I v P j x F b n R y e S B U e X B l P S J S Z X N 1 b H R U e X B l I i B W Y W x 1 Z T 0 i c 1 R h Y m x l 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9 J b n R l c n Z l b n R p b 2 5 z X 1 N 0 d W R p Z X N f Q W 5 k X 0 Z p b m R p b m d z J T I w K D Q p L 1 N v d X J j Z T w v S X R l b V B h d G g + P C 9 J d G V t T G 9 j Y X R p b 2 4 + P F N 0 Y W J s Z U V u d H J p Z X M v P j w v S X R l b T 4 8 S X R l b T 4 8 S X R l b U x v Y 2 F 0 a W 9 u P j x J d G V t V H l w Z T 5 G b 3 J t d W x h P C 9 J d G V t V H l w Z T 4 8 S X R l b V B h d G g + U 2 V j d G l v b j E v S W 5 0 Z X J 2 Z W 5 0 a W 9 u c 1 9 T d H V k a W V z X 0 F u Z F 9 G a W 5 k a W 5 n c y U y M C g 0 K S 9 F b i 1 0 J U M z J U F B d G V z J T I w c H J v b X V z P C 9 J d G V t U G F 0 a D 4 8 L 0 l 0 Z W 1 M b 2 N h d G l v b j 4 8 U 3 R h Y m x l R W 5 0 c m l l c y 8 + P C 9 J d G V t P j x J d G V t P j x J d G V t T G 9 j Y X R p b 2 4 + P E l 0 Z W 1 U e X B l P k Z v c m 1 1 b G E 8 L 0 l 0 Z W 1 U e X B l P j x J d G V t U G F 0 a D 5 T Z W N 0 a W 9 u M S 9 J b n R l c n Z l b n R p b 2 5 z X 1 N 0 d W R p Z X N f Q W 5 k X 0 Z p b m R p b m d z J T I w K D Q p L 1 R 5 c G U l M j B t b 2 R p Z m k l Q z M l Q T k 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1 d V 1 G w 5 u R T 6 Q I D u P S o J T 7 A A A A A A I A A A A A A B B m A A A A A Q A A I A A A A F D I k 8 y 9 O y P A T 9 O p w M i J t E W y 3 R J L C Y / z + N X 1 s y j 9 E t p k A A A A A A 6 A A A A A A g A A I A A A A D C J Y K w y j D g i N g k K p o + y Z w V c w w S n E o j / W v / o m B y q W X d / U A A A A N D O 0 E e B M T R 8 M 7 K U T d v b s l g Z R 3 A b u p c 1 d c i 1 + y 0 F f G V k v j g 5 m 8 R 4 w B H b A f u e 6 k g 0 K c d M z 1 1 y h + A R v c s Q 0 q / K v L / u V P 5 j d U P 1 u 5 R u 2 + N + 0 g d u Q A A A A D d f J 4 U P X Z f u x d y z X f r b M z q 5 H M b Y u P V A A 2 j 7 B 6 n R n G + H t M f T m M 0 / B S a a n V E / A K Y + b r y e 3 Q A g / 4 F j m K i 9 c j k X E e Q = < / D a t a M a s h u p > 
</file>

<file path=customXml/itemProps1.xml><?xml version="1.0" encoding="utf-8"?>
<ds:datastoreItem xmlns:ds="http://schemas.openxmlformats.org/officeDocument/2006/customXml" ds:itemID="{3315C0C2-E3BC-40EB-BDA8-E7618430A5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Exemple 10</vt:lpstr>
      <vt:lpstr>calcul de g </vt:lpstr>
      <vt:lpstr>Correction clustering</vt:lpstr>
      <vt:lpstr>Odyssey MAths</vt:lpstr>
      <vt:lpstr>KIPP</vt:lpstr>
      <vt:lpstr>'Exemple 10'!_ftnref1</vt:lpstr>
      <vt:lpstr>'Exemple 10'!_ftnref3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roques</dc:creator>
  <cp:lastModifiedBy>nathalie roques</cp:lastModifiedBy>
  <dcterms:created xsi:type="dcterms:W3CDTF">2020-08-10T13:24:00Z</dcterms:created>
  <dcterms:modified xsi:type="dcterms:W3CDTF">2021-04-05T16:27:09Z</dcterms:modified>
</cp:coreProperties>
</file>