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natha\OneDrive\Documents\Educ Nat\textes persos\Manuscrits\Campell versus WWC\Sur mathadoc\"/>
    </mc:Choice>
  </mc:AlternateContent>
  <xr:revisionPtr revIDLastSave="0" documentId="13_ncr:1_{99CAC7F9-497F-45D3-BA0E-1513A920B48B}" xr6:coauthVersionLast="47" xr6:coauthVersionMax="47" xr10:uidLastSave="{00000000-0000-0000-0000-000000000000}"/>
  <bookViews>
    <workbookView xWindow="-120" yWindow="-120" windowWidth="20730" windowHeight="11160" tabRatio="921" xr2:uid="{00000000-000D-0000-FFFF-FFFF00000000}"/>
  </bookViews>
  <sheets>
    <sheet name="Sommaire" sheetId="27" r:id="rId1"/>
    <sheet name="ES Campbell" sheetId="32" r:id="rId2"/>
    <sheet name="ES WWC" sheetId="31" r:id="rId3"/>
    <sheet name="ES Campbell et WWC" sheetId="30" r:id="rId4"/>
    <sheet name="ES Graphique" sheetId="33" r:id="rId5"/>
  </sheets>
  <definedNames>
    <definedName name="_xlnm._FilterDatabase" localSheetId="3" hidden="1">'ES Campbell et WWC'!#REF!</definedName>
    <definedName name="_xlnm._FilterDatabase" localSheetId="2" hidden="1">'ES WWC'!#REF!</definedName>
    <definedName name="_xlnm.Extract" localSheetId="3">'ES Campbell et WWC'!#REF!</definedName>
    <definedName name="_xlnm.Extract" localSheetId="2">'ES WWC'!#REF!</definedName>
    <definedName name="_xlnm.Print_Area" localSheetId="4">'ES Graphique'!$B$6:$N$74</definedName>
  </definedNames>
  <calcPr calcId="191029"/>
</workbook>
</file>

<file path=xl/calcChain.xml><?xml version="1.0" encoding="utf-8"?>
<calcChain xmlns="http://schemas.openxmlformats.org/spreadsheetml/2006/main">
  <c r="U12" i="30" l="1"/>
  <c r="X12" i="30"/>
  <c r="U13" i="30"/>
  <c r="X13" i="30"/>
  <c r="U14" i="30"/>
  <c r="X14" i="30"/>
  <c r="U15" i="30"/>
  <c r="X15" i="30"/>
  <c r="H77" i="32"/>
  <c r="I77" i="32" s="1"/>
  <c r="H76" i="32"/>
  <c r="I76" i="32" s="1"/>
  <c r="H75" i="32"/>
  <c r="I75" i="32" s="1"/>
  <c r="I74" i="32"/>
  <c r="H74" i="32"/>
  <c r="I73" i="32"/>
  <c r="H73" i="32"/>
  <c r="I72" i="32"/>
  <c r="H72" i="32"/>
  <c r="I71" i="32"/>
  <c r="H71" i="32"/>
  <c r="I70" i="32"/>
  <c r="H70" i="32"/>
  <c r="I69" i="32"/>
  <c r="H69" i="32"/>
  <c r="I68" i="32"/>
  <c r="H68" i="32"/>
  <c r="I67" i="32"/>
  <c r="H67" i="32"/>
  <c r="I66" i="32"/>
  <c r="H66" i="32"/>
  <c r="I65" i="32"/>
  <c r="H65" i="32"/>
  <c r="I64" i="32"/>
  <c r="H64" i="32"/>
  <c r="I63" i="32"/>
  <c r="H63" i="32"/>
  <c r="I62" i="32"/>
  <c r="H62" i="32"/>
  <c r="I61" i="32"/>
  <c r="H61" i="32"/>
  <c r="I60" i="32"/>
  <c r="H60" i="32"/>
  <c r="I59" i="32"/>
  <c r="H59" i="32"/>
  <c r="I58" i="32"/>
  <c r="H58" i="32"/>
  <c r="I57" i="32"/>
  <c r="H57" i="32"/>
  <c r="I56" i="32"/>
  <c r="H56" i="32"/>
  <c r="I55" i="32"/>
  <c r="H55" i="32"/>
  <c r="I54" i="32"/>
  <c r="H54" i="32"/>
  <c r="I53" i="32"/>
  <c r="H53" i="32"/>
  <c r="I52" i="32"/>
  <c r="H52" i="32"/>
  <c r="I51" i="32"/>
  <c r="H51" i="32"/>
  <c r="I50" i="32"/>
  <c r="H50" i="32"/>
  <c r="I49" i="32"/>
  <c r="H49" i="32"/>
  <c r="I48" i="32"/>
  <c r="H48" i="32"/>
  <c r="I47" i="32"/>
  <c r="H47" i="32"/>
  <c r="I46" i="32"/>
  <c r="H46" i="32"/>
  <c r="I45" i="32"/>
  <c r="H45" i="32"/>
  <c r="I44" i="32"/>
  <c r="H44" i="32"/>
  <c r="I43" i="32"/>
  <c r="H43" i="32"/>
  <c r="I42" i="32"/>
  <c r="H42" i="32"/>
  <c r="I41" i="32"/>
  <c r="H41" i="32"/>
  <c r="I40" i="32"/>
  <c r="H40" i="32"/>
  <c r="I39" i="32"/>
  <c r="H39" i="32"/>
  <c r="I38" i="32"/>
  <c r="H38" i="32"/>
  <c r="I37" i="32"/>
  <c r="H37" i="32"/>
  <c r="I36" i="32"/>
  <c r="H36" i="32"/>
  <c r="I35" i="32"/>
  <c r="H35" i="32"/>
  <c r="I34" i="32"/>
  <c r="H34" i="32"/>
  <c r="I33" i="32"/>
  <c r="H33" i="32"/>
  <c r="I32" i="32"/>
  <c r="H32" i="32"/>
  <c r="I31" i="32"/>
  <c r="H31" i="32"/>
  <c r="I30" i="32"/>
  <c r="H30" i="32"/>
  <c r="I29" i="32"/>
  <c r="H29" i="32"/>
  <c r="I28" i="32"/>
  <c r="H28" i="32"/>
  <c r="I27" i="32"/>
  <c r="H27" i="32"/>
  <c r="I26" i="32"/>
  <c r="H26" i="32"/>
  <c r="I25" i="32"/>
  <c r="H25" i="32"/>
  <c r="I24" i="32"/>
  <c r="H24" i="32"/>
  <c r="I23" i="32"/>
  <c r="H23" i="32"/>
  <c r="I22" i="32"/>
  <c r="H22" i="32"/>
  <c r="I21" i="32"/>
  <c r="H21" i="32"/>
  <c r="I20" i="32"/>
  <c r="H20" i="32"/>
  <c r="I19" i="32"/>
  <c r="H19" i="32"/>
  <c r="I18" i="32"/>
  <c r="H18" i="32"/>
  <c r="I17" i="32"/>
  <c r="H17" i="32"/>
  <c r="I16" i="32"/>
  <c r="H16" i="32"/>
  <c r="I15" i="32"/>
  <c r="H15" i="32"/>
  <c r="I14" i="32"/>
  <c r="H14" i="32"/>
  <c r="I13" i="32"/>
  <c r="H13" i="32"/>
  <c r="I12" i="32"/>
  <c r="H12" i="32"/>
  <c r="I11" i="32"/>
  <c r="H11" i="32"/>
  <c r="H10" i="32"/>
  <c r="I10" i="32" s="1"/>
  <c r="H9" i="31"/>
  <c r="H8" i="31"/>
  <c r="H103" i="30"/>
  <c r="I103" i="30" s="1"/>
  <c r="H102" i="30"/>
  <c r="I102" i="30" s="1"/>
  <c r="H101" i="30"/>
  <c r="I101" i="30" s="1"/>
  <c r="H100" i="30"/>
  <c r="I100" i="30" s="1"/>
  <c r="H99" i="30"/>
  <c r="I99" i="30" s="1"/>
  <c r="H98" i="30"/>
  <c r="I98" i="30" s="1"/>
  <c r="H97" i="30"/>
  <c r="I97" i="30" s="1"/>
  <c r="H96" i="30"/>
  <c r="I96" i="30" s="1"/>
  <c r="H95" i="30"/>
  <c r="I95" i="30" s="1"/>
  <c r="H94" i="30"/>
  <c r="I94" i="30" s="1"/>
  <c r="H93" i="30"/>
  <c r="I93" i="30" s="1"/>
  <c r="H92" i="30"/>
  <c r="I92" i="30" s="1"/>
  <c r="H91" i="30"/>
  <c r="I91" i="30" s="1"/>
  <c r="H90" i="30"/>
  <c r="I90" i="30" s="1"/>
  <c r="H89" i="30"/>
  <c r="I89" i="30" s="1"/>
  <c r="H88" i="30"/>
  <c r="I88" i="30" s="1"/>
  <c r="H87" i="30"/>
  <c r="I87" i="30" s="1"/>
  <c r="H86" i="30"/>
  <c r="I86" i="30" s="1"/>
  <c r="H85" i="30"/>
  <c r="I85" i="30" s="1"/>
  <c r="H84" i="30"/>
  <c r="I84" i="30" s="1"/>
  <c r="H83" i="30"/>
  <c r="I83" i="30" s="1"/>
  <c r="H82" i="30"/>
  <c r="I82" i="30" s="1"/>
  <c r="H81" i="30"/>
  <c r="I81" i="30" s="1"/>
  <c r="H80" i="30"/>
  <c r="I80" i="30" s="1"/>
  <c r="H79" i="30"/>
  <c r="I79" i="30" s="1"/>
  <c r="H78" i="30"/>
  <c r="I78" i="30" s="1"/>
  <c r="H77" i="30"/>
  <c r="I77" i="30" s="1"/>
  <c r="H76" i="30"/>
  <c r="I76" i="30" s="1"/>
  <c r="H69" i="30"/>
  <c r="I69" i="30" s="1"/>
  <c r="H68" i="30"/>
  <c r="I68" i="30" s="1"/>
  <c r="H64" i="30"/>
  <c r="I64" i="30" s="1"/>
  <c r="H63" i="30"/>
  <c r="I63" i="30" s="1"/>
  <c r="H58" i="30"/>
  <c r="I58" i="30" s="1"/>
  <c r="H57" i="30"/>
  <c r="I57" i="30" s="1"/>
  <c r="H56" i="30"/>
  <c r="I56" i="30" s="1"/>
  <c r="H55" i="30"/>
  <c r="I55" i="30" s="1"/>
  <c r="H54" i="30"/>
  <c r="I54" i="30" s="1"/>
  <c r="H53" i="30"/>
  <c r="I53" i="30" s="1"/>
  <c r="H52" i="30"/>
  <c r="I52" i="30" s="1"/>
  <c r="H51" i="30"/>
  <c r="I51" i="30" s="1"/>
  <c r="H49" i="30"/>
  <c r="I49" i="30" s="1"/>
  <c r="H44" i="30"/>
  <c r="I44" i="30" s="1"/>
  <c r="H43" i="30"/>
  <c r="I43" i="30" s="1"/>
  <c r="H38" i="30"/>
  <c r="I38" i="30" s="1"/>
  <c r="H37" i="30"/>
  <c r="I37" i="30" s="1"/>
  <c r="H36" i="30"/>
  <c r="I36" i="30" s="1"/>
  <c r="H35" i="30"/>
  <c r="I35" i="30" s="1"/>
  <c r="H34" i="30"/>
  <c r="I34" i="30" s="1"/>
  <c r="H33" i="30"/>
  <c r="I33" i="30" s="1"/>
  <c r="H31" i="30"/>
  <c r="I31" i="30" s="1"/>
  <c r="H30" i="30"/>
  <c r="I30" i="30" s="1"/>
  <c r="H29" i="30"/>
  <c r="I29" i="30" s="1"/>
  <c r="H28" i="30"/>
  <c r="I28" i="30" s="1"/>
  <c r="H27" i="30"/>
  <c r="I27" i="30" s="1"/>
  <c r="H26" i="30"/>
  <c r="I26" i="30" s="1"/>
  <c r="H25" i="30"/>
  <c r="I25" i="30" s="1"/>
  <c r="H24" i="30"/>
  <c r="I24" i="30" s="1"/>
  <c r="H23" i="30"/>
  <c r="I23" i="30" s="1"/>
  <c r="H22" i="30"/>
  <c r="I22" i="30" s="1"/>
  <c r="H19" i="30"/>
  <c r="I19" i="30" s="1"/>
  <c r="H18" i="30"/>
  <c r="I18" i="30" s="1"/>
  <c r="H17" i="30"/>
  <c r="I17" i="30" s="1"/>
  <c r="H16" i="30"/>
  <c r="I16" i="30" s="1"/>
  <c r="H15" i="30"/>
  <c r="I15" i="30" s="1"/>
  <c r="H14" i="30"/>
  <c r="I14" i="30" s="1"/>
  <c r="H13" i="30"/>
  <c r="I13" i="30" s="1"/>
  <c r="H12" i="30"/>
  <c r="I12" i="30" s="1"/>
  <c r="H11" i="30"/>
  <c r="I11" i="30" s="1"/>
  <c r="K9" i="32" l="1"/>
  <c r="K10" i="32"/>
</calcChain>
</file>

<file path=xl/sharedStrings.xml><?xml version="1.0" encoding="utf-8"?>
<sst xmlns="http://schemas.openxmlformats.org/spreadsheetml/2006/main" count="621" uniqueCount="78">
  <si>
    <t>Campbell</t>
  </si>
  <si>
    <t>WWC</t>
  </si>
  <si>
    <t>Les références sont écrites avec deux noms d'auteur quand plusieurs publications sont parues la même année avec le même premier auteur (identification WWC). La lettre suivant l'année permet d'identifier la publication dans la liste de Campbell</t>
  </si>
  <si>
    <t>N traitement</t>
  </si>
  <si>
    <t>N contrôle</t>
  </si>
  <si>
    <t>N total</t>
  </si>
  <si>
    <t>ES</t>
  </si>
  <si>
    <t>sES</t>
  </si>
  <si>
    <t>ES/sES</t>
  </si>
  <si>
    <t>Valeur p</t>
  </si>
  <si>
    <t>Bryant   (2011)</t>
  </si>
  <si>
    <t>p&lt;0,05</t>
  </si>
  <si>
    <t>Clarke   (2014)</t>
  </si>
  <si>
    <t>p&gt;0,05</t>
  </si>
  <si>
    <t>Dyson   (2015)</t>
  </si>
  <si>
    <t>Fuchs   (2005)</t>
  </si>
  <si>
    <t xml:space="preserve">Fuchs , Seethaler  (2008a) </t>
  </si>
  <si>
    <t>Fuchs   (2008a)</t>
  </si>
  <si>
    <t xml:space="preserve">Fuchs, Fuchs  (2008b) </t>
  </si>
  <si>
    <t>Fuchs   (2008b)</t>
  </si>
  <si>
    <t>Fuchs   (2009)</t>
  </si>
  <si>
    <t>Fuchs   (2010)</t>
  </si>
  <si>
    <t>Fuchs   (2013a)</t>
  </si>
  <si>
    <t xml:space="preserve">Fuchs, Schumacher   (2013a) </t>
  </si>
  <si>
    <t xml:space="preserve">Fuchs, Geary   (2013b) </t>
  </si>
  <si>
    <t>Fuchs   (2013b)</t>
  </si>
  <si>
    <t>Fuchs   (2014b)</t>
  </si>
  <si>
    <t xml:space="preserve">Fuchs, Schumacher (2016b) </t>
  </si>
  <si>
    <t>Fuchs   (2016b)</t>
  </si>
  <si>
    <t xml:space="preserve">Fuchs,Malone   (2016c) </t>
  </si>
  <si>
    <t>Fuchs   (2016c)</t>
  </si>
  <si>
    <t>Gersten   (2015)</t>
  </si>
  <si>
    <t>Fuchs   (2014a) Powels (2015)</t>
  </si>
  <si>
    <t>Powels, Fuchs (2015)</t>
  </si>
  <si>
    <t>Swanson   (2014a)</t>
  </si>
  <si>
    <t xml:space="preserve">Swanson, Moran   (2014a) </t>
  </si>
  <si>
    <t xml:space="preserve">Swanson, Orosco   (2014b) </t>
  </si>
  <si>
    <t>Swanson   (2014b)</t>
  </si>
  <si>
    <t>Recommandations</t>
  </si>
  <si>
    <t>Nbre p &gt; 0,05</t>
  </si>
  <si>
    <t>1, 3</t>
  </si>
  <si>
    <t>Nbre p &lt; 0,05</t>
  </si>
  <si>
    <t>1, 2, 3</t>
  </si>
  <si>
    <t>1, 3, 6</t>
  </si>
  <si>
    <t>1, 6</t>
  </si>
  <si>
    <t>1, 5</t>
  </si>
  <si>
    <t>2, 6</t>
  </si>
  <si>
    <t>1, 2, 3, 4, 6</t>
  </si>
  <si>
    <t>1, 2, 3, 4</t>
  </si>
  <si>
    <t>1, 3, 4, 6</t>
  </si>
  <si>
    <t xml:space="preserve">Fuchs, Malone   (2016c) </t>
  </si>
  <si>
    <t>Powels, Fuchs (2015) (Fuchs 2014a)</t>
  </si>
  <si>
    <t>3, 6</t>
  </si>
  <si>
    <t>Fuchs   (2014a) (Powels 2015)</t>
  </si>
  <si>
    <t>Fuchs   (2014a)</t>
  </si>
  <si>
    <t>Powels et Fuchs (2015)</t>
  </si>
  <si>
    <t>Les tailles d'effet sont représentées graphiquement pour chaque étude en distingant les résutlats de Campbell et les résultats du WWC.</t>
  </si>
  <si>
    <t>Les études sont repérées par leur numéro.</t>
  </si>
  <si>
    <t>Représentation graphique des tailles d'effet (Campbell et WWC)</t>
  </si>
  <si>
    <t>Représentation graphique des tailles d'effet</t>
  </si>
  <si>
    <r>
      <t xml:space="preserve">Le quotient </t>
    </r>
    <r>
      <rPr>
        <b/>
        <sz val="11"/>
        <color rgb="FF00B0F0"/>
        <rFont val="Calibri"/>
        <family val="2"/>
        <scheme val="minor"/>
      </rPr>
      <t>ES/sES</t>
    </r>
    <r>
      <rPr>
        <sz val="11"/>
        <color theme="1"/>
        <rFont val="Calibri"/>
        <family val="2"/>
        <scheme val="minor"/>
      </rPr>
      <t xml:space="preserve"> et la </t>
    </r>
    <r>
      <rPr>
        <b/>
        <sz val="11"/>
        <color rgb="FF00B050"/>
        <rFont val="Calibri"/>
        <family val="2"/>
        <scheme val="minor"/>
      </rPr>
      <t>valeur-p</t>
    </r>
    <r>
      <rPr>
        <sz val="11"/>
        <color theme="1"/>
        <rFont val="Calibri"/>
        <family val="2"/>
        <scheme val="minor"/>
      </rPr>
      <t xml:space="preserve"> (test z au niveau de confiance 0,95) ont été calculées ici.</t>
    </r>
  </si>
  <si>
    <t>Cellule surlignée en jaune pour les mêmes tailles d'observation.</t>
  </si>
  <si>
    <t>ES&gt;0</t>
  </si>
  <si>
    <t>ES&lt;0</t>
  </si>
  <si>
    <t>p&gt; 0,05</t>
  </si>
  <si>
    <t>p&lt; 0,05</t>
  </si>
  <si>
    <t>n</t>
  </si>
  <si>
    <t>%</t>
  </si>
  <si>
    <t>nt</t>
  </si>
  <si>
    <t>ES&lt;O</t>
  </si>
  <si>
    <t xml:space="preserve"> p &lt; 0,05</t>
  </si>
  <si>
    <t>Tailles d'effet calculées par Campbell</t>
  </si>
  <si>
    <t>Les tailles d'effet calculées par Campbell</t>
  </si>
  <si>
    <t>Les tailles d'effet calculées par le WWC</t>
  </si>
  <si>
    <t>Les tailles d'effet calculées par Campbell et le WWC</t>
  </si>
  <si>
    <t>Tailles d'effet  calculées par le WWC</t>
  </si>
  <si>
    <t>Tailles d'effet calculées par Campbell et le WWC</t>
  </si>
  <si>
    <t>Annexe 3_Les résultats des 19 études communes à Campbell et au WWC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</si>
</sst>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u/>
      <sz val="11"/>
      <color theme="10"/>
      <name val="Calibri"/>
      <family val="2"/>
      <scheme val="minor"/>
    </font>
    <font>
      <b/>
      <sz val="14"/>
      <color theme="1"/>
      <name val="Calibri"/>
      <family val="2"/>
      <scheme val="minor"/>
    </font>
    <font>
      <sz val="11"/>
      <color rgb="FF00B050"/>
      <name val="Calibri"/>
      <family val="2"/>
      <scheme val="minor"/>
    </font>
    <font>
      <b/>
      <sz val="11"/>
      <color rgb="FF00B050"/>
      <name val="Calibri"/>
      <family val="2"/>
      <scheme val="minor"/>
    </font>
    <font>
      <b/>
      <sz val="11"/>
      <color rgb="FF00B0F0"/>
      <name val="Calibri"/>
      <family val="2"/>
      <scheme val="minor"/>
    </font>
    <font>
      <sz val="11"/>
      <color theme="1"/>
      <name val="Calibri"/>
      <family val="2"/>
      <scheme val="minor"/>
    </font>
    <font>
      <sz val="11"/>
      <color rgb="FFCC0000"/>
      <name val="Calibri"/>
      <family val="2"/>
      <scheme val="minor"/>
    </font>
    <font>
      <sz val="11"/>
      <color rgb="FF007A37"/>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CCC"/>
        <bgColor indexed="64"/>
      </patternFill>
    </fill>
    <fill>
      <patternFill patternType="solid">
        <fgColor theme="6"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9" fontId="10" fillId="0" borderId="0" applyFont="0" applyFill="0" applyBorder="0" applyAlignment="0" applyProtection="0"/>
  </cellStyleXfs>
  <cellXfs count="156">
    <xf numFmtId="0" fontId="0" fillId="0" borderId="0" xfId="0"/>
    <xf numFmtId="0" fontId="0" fillId="0" borderId="0" xfId="0" applyAlignment="1">
      <alignment horizontal="center"/>
    </xf>
    <xf numFmtId="0" fontId="5" fillId="0" borderId="0" xfId="1"/>
    <xf numFmtId="0" fontId="6" fillId="0" borderId="0" xfId="0" applyFont="1"/>
    <xf numFmtId="0" fontId="0" fillId="0" borderId="0" xfId="0" applyAlignment="1">
      <alignment horizontal="left"/>
    </xf>
    <xf numFmtId="0" fontId="1" fillId="0" borderId="0" xfId="0" applyFont="1" applyAlignment="1">
      <alignment horizontal="center"/>
    </xf>
    <xf numFmtId="0" fontId="1" fillId="0" borderId="2" xfId="0" applyFont="1" applyBorder="1" applyAlignment="1">
      <alignment horizontal="left"/>
    </xf>
    <xf numFmtId="0" fontId="1" fillId="0" borderId="2" xfId="0" applyFont="1" applyBorder="1" applyAlignment="1">
      <alignment horizont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0" fillId="2" borderId="5" xfId="0" applyFill="1" applyBorder="1" applyAlignment="1">
      <alignment horizontal="center"/>
    </xf>
    <xf numFmtId="0" fontId="0" fillId="0" borderId="5" xfId="0" applyBorder="1"/>
    <xf numFmtId="0" fontId="0" fillId="0" borderId="21" xfId="0" applyBorder="1"/>
    <xf numFmtId="0" fontId="0" fillId="0" borderId="5" xfId="0" applyBorder="1" applyAlignment="1">
      <alignment horizontal="left"/>
    </xf>
    <xf numFmtId="0" fontId="0" fillId="2" borderId="5" xfId="0" applyFill="1" applyBorder="1"/>
    <xf numFmtId="0" fontId="0" fillId="0" borderId="6" xfId="0" applyBorder="1" applyAlignment="1">
      <alignment horizontal="center"/>
    </xf>
    <xf numFmtId="0" fontId="0" fillId="0" borderId="13" xfId="0" applyBorder="1" applyAlignment="1">
      <alignment horizontal="left"/>
    </xf>
    <xf numFmtId="0" fontId="0" fillId="0" borderId="1" xfId="0" applyBorder="1" applyAlignment="1">
      <alignment horizontal="center"/>
    </xf>
    <xf numFmtId="0" fontId="0" fillId="2" borderId="1" xfId="0" applyFill="1" applyBorder="1" applyAlignment="1">
      <alignment horizontal="center"/>
    </xf>
    <xf numFmtId="0" fontId="0" fillId="0" borderId="1" xfId="0" applyBorder="1"/>
    <xf numFmtId="0" fontId="0" fillId="0" borderId="1" xfId="0" applyBorder="1" applyAlignment="1">
      <alignment horizontal="left"/>
    </xf>
    <xf numFmtId="0" fontId="0" fillId="0" borderId="22" xfId="0" applyBorder="1" applyAlignment="1">
      <alignment horizontal="center"/>
    </xf>
    <xf numFmtId="0" fontId="0" fillId="0" borderId="14" xfId="0" applyBorder="1" applyAlignment="1">
      <alignment horizontal="center"/>
    </xf>
    <xf numFmtId="0" fontId="0" fillId="0" borderId="7" xfId="0" applyBorder="1" applyAlignment="1">
      <alignment horizontal="left"/>
    </xf>
    <xf numFmtId="0" fontId="0" fillId="0" borderId="8" xfId="0" applyBorder="1" applyAlignment="1">
      <alignment horizontal="center"/>
    </xf>
    <xf numFmtId="0" fontId="0" fillId="2" borderId="8" xfId="0" applyFill="1" applyBorder="1" applyAlignment="1">
      <alignment horizontal="center"/>
    </xf>
    <xf numFmtId="0" fontId="0" fillId="0" borderId="8" xfId="0" applyBorder="1"/>
    <xf numFmtId="0" fontId="0" fillId="0" borderId="23" xfId="0" applyBorder="1"/>
    <xf numFmtId="0" fontId="0" fillId="0" borderId="8" xfId="0" applyBorder="1" applyAlignment="1">
      <alignment horizontal="left"/>
    </xf>
    <xf numFmtId="0" fontId="0" fillId="0" borderId="9" xfId="0" applyBorder="1" applyAlignment="1">
      <alignment horizontal="center"/>
    </xf>
    <xf numFmtId="0" fontId="0" fillId="0" borderId="24" xfId="0" applyBorder="1" applyAlignment="1">
      <alignment horizontal="left"/>
    </xf>
    <xf numFmtId="0" fontId="0" fillId="0" borderId="25" xfId="0" applyBorder="1" applyAlignment="1">
      <alignment horizontal="left"/>
    </xf>
    <xf numFmtId="0" fontId="1" fillId="0" borderId="9" xfId="0" applyFont="1" applyBorder="1" applyAlignment="1">
      <alignment horizontal="center"/>
    </xf>
    <xf numFmtId="0" fontId="0" fillId="2" borderId="1" xfId="0" applyFill="1" applyBorder="1"/>
    <xf numFmtId="0" fontId="1" fillId="0" borderId="6" xfId="0" applyFont="1" applyBorder="1" applyAlignment="1">
      <alignment horizontal="center"/>
    </xf>
    <xf numFmtId="0" fontId="1" fillId="0" borderId="14" xfId="0" applyFont="1" applyBorder="1" applyAlignment="1">
      <alignment horizontal="center"/>
    </xf>
    <xf numFmtId="0" fontId="0" fillId="2" borderId="8" xfId="0" applyFill="1" applyBorder="1"/>
    <xf numFmtId="0" fontId="0" fillId="0" borderId="26" xfId="0" applyBorder="1" applyAlignment="1">
      <alignment horizontal="left"/>
    </xf>
    <xf numFmtId="0" fontId="0" fillId="0" borderId="27" xfId="0" applyBorder="1" applyAlignment="1">
      <alignment horizontal="center"/>
    </xf>
    <xf numFmtId="0" fontId="0" fillId="3" borderId="27" xfId="0" applyFill="1" applyBorder="1" applyAlignment="1">
      <alignment horizontal="center"/>
    </xf>
    <xf numFmtId="0" fontId="0" fillId="0" borderId="27" xfId="0" applyBorder="1"/>
    <xf numFmtId="0" fontId="0" fillId="0" borderId="28" xfId="0" applyBorder="1"/>
    <xf numFmtId="0" fontId="0" fillId="0" borderId="27" xfId="0" applyBorder="1" applyAlignment="1">
      <alignment horizontal="left"/>
    </xf>
    <xf numFmtId="0" fontId="0" fillId="3" borderId="27" xfId="0" applyFill="1" applyBorder="1"/>
    <xf numFmtId="0" fontId="0" fillId="0" borderId="29" xfId="0" applyBorder="1" applyAlignment="1">
      <alignment horizontal="center"/>
    </xf>
    <xf numFmtId="0" fontId="0" fillId="0" borderId="17" xfId="0" applyBorder="1" applyAlignment="1">
      <alignment horizontal="left"/>
    </xf>
    <xf numFmtId="0" fontId="1" fillId="0" borderId="25" xfId="0" applyFont="1" applyBorder="1"/>
    <xf numFmtId="0" fontId="1" fillId="0" borderId="23" xfId="0" applyFont="1" applyBorder="1"/>
    <xf numFmtId="0" fontId="1" fillId="0" borderId="0" xfId="0" applyFont="1"/>
    <xf numFmtId="0" fontId="1" fillId="0" borderId="21" xfId="0" applyFont="1" applyBorder="1"/>
    <xf numFmtId="0" fontId="0" fillId="3" borderId="1" xfId="0" applyFill="1" applyBorder="1" applyAlignment="1">
      <alignment horizontal="center"/>
    </xf>
    <xf numFmtId="0" fontId="0" fillId="3" borderId="8" xfId="0" applyFill="1" applyBorder="1"/>
    <xf numFmtId="0" fontId="0" fillId="0" borderId="30" xfId="0" applyBorder="1" applyAlignment="1">
      <alignment horizontal="left"/>
    </xf>
    <xf numFmtId="0" fontId="0" fillId="0" borderId="31" xfId="0" applyBorder="1" applyAlignment="1">
      <alignment horizontal="center"/>
    </xf>
    <xf numFmtId="0" fontId="0" fillId="0" borderId="31" xfId="0" applyBorder="1"/>
    <xf numFmtId="0" fontId="0" fillId="0" borderId="31" xfId="0" applyBorder="1" applyAlignment="1">
      <alignment horizontal="left"/>
    </xf>
    <xf numFmtId="0" fontId="0" fillId="0" borderId="32" xfId="0" applyBorder="1" applyAlignment="1">
      <alignment horizontal="center"/>
    </xf>
    <xf numFmtId="0" fontId="0" fillId="4" borderId="5" xfId="0" applyFill="1" applyBorder="1" applyAlignment="1">
      <alignment horizontal="left"/>
    </xf>
    <xf numFmtId="0" fontId="0" fillId="4" borderId="8" xfId="0" applyFill="1" applyBorder="1" applyAlignment="1">
      <alignment horizontal="left"/>
    </xf>
    <xf numFmtId="0" fontId="0" fillId="0" borderId="3" xfId="0" applyBorder="1"/>
    <xf numFmtId="0" fontId="0" fillId="0" borderId="3" xfId="0" applyBorder="1" applyAlignment="1">
      <alignment horizontal="center"/>
    </xf>
    <xf numFmtId="0" fontId="0" fillId="0" borderId="18" xfId="0" applyBorder="1" applyAlignment="1">
      <alignment horizontal="center"/>
    </xf>
    <xf numFmtId="0" fontId="0" fillId="0" borderId="15" xfId="0" applyBorder="1" applyAlignment="1">
      <alignment horizontal="left"/>
    </xf>
    <xf numFmtId="0" fontId="0" fillId="0" borderId="2" xfId="0" applyBorder="1" applyAlignment="1">
      <alignment horizontal="center"/>
    </xf>
    <xf numFmtId="0" fontId="0" fillId="0" borderId="2" xfId="0" applyBorder="1"/>
    <xf numFmtId="0" fontId="0" fillId="0" borderId="2" xfId="0" applyBorder="1" applyAlignment="1">
      <alignment horizontal="left"/>
    </xf>
    <xf numFmtId="0" fontId="0" fillId="0" borderId="16" xfId="0" applyBorder="1" applyAlignment="1">
      <alignment horizontal="center"/>
    </xf>
    <xf numFmtId="0" fontId="0" fillId="0" borderId="33" xfId="0" applyBorder="1" applyAlignment="1">
      <alignment horizontal="center"/>
    </xf>
    <xf numFmtId="0" fontId="0" fillId="0" borderId="33" xfId="0" applyBorder="1"/>
    <xf numFmtId="0" fontId="0" fillId="0" borderId="33" xfId="0" applyBorder="1" applyAlignment="1">
      <alignment horizontal="left"/>
    </xf>
    <xf numFmtId="0" fontId="0" fillId="0" borderId="34" xfId="0" applyBorder="1" applyAlignment="1">
      <alignment horizontal="center"/>
    </xf>
    <xf numFmtId="0" fontId="7" fillId="0" borderId="5"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3" xfId="0" applyFont="1" applyBorder="1" applyAlignment="1">
      <alignment horizontal="center"/>
    </xf>
    <xf numFmtId="0" fontId="0" fillId="2" borderId="33" xfId="0" applyFill="1" applyBorder="1" applyAlignment="1">
      <alignment horizontal="center"/>
    </xf>
    <xf numFmtId="0" fontId="1" fillId="0" borderId="1" xfId="0" applyFont="1" applyBorder="1" applyAlignment="1">
      <alignment horizontal="center"/>
    </xf>
    <xf numFmtId="0" fontId="0" fillId="0" borderId="35" xfId="0" applyBorder="1"/>
    <xf numFmtId="0" fontId="1" fillId="0" borderId="20" xfId="0" applyFont="1" applyBorder="1" applyAlignment="1">
      <alignment horizontal="center"/>
    </xf>
    <xf numFmtId="0" fontId="0" fillId="0" borderId="36" xfId="0" applyBorder="1"/>
    <xf numFmtId="0" fontId="1" fillId="0" borderId="5" xfId="0" applyFont="1" applyBorder="1"/>
    <xf numFmtId="0" fontId="0" fillId="0" borderId="24" xfId="0" applyBorder="1"/>
    <xf numFmtId="0" fontId="1" fillId="0" borderId="2" xfId="0" applyFont="1" applyBorder="1"/>
    <xf numFmtId="0" fontId="0" fillId="0" borderId="25" xfId="0" applyBorder="1"/>
    <xf numFmtId="0" fontId="1" fillId="0" borderId="8" xfId="0" applyFont="1" applyBorder="1"/>
    <xf numFmtId="0" fontId="1" fillId="0" borderId="1" xfId="0" applyFont="1" applyBorder="1"/>
    <xf numFmtId="0" fontId="0" fillId="0" borderId="3" xfId="0" applyBorder="1" applyAlignment="1">
      <alignment horizontal="left"/>
    </xf>
    <xf numFmtId="16" fontId="0" fillId="0" borderId="9" xfId="0" applyNumberFormat="1" applyBorder="1" applyAlignment="1">
      <alignment horizontal="center"/>
    </xf>
    <xf numFmtId="0" fontId="1" fillId="0" borderId="27" xfId="0" applyFont="1" applyBorder="1"/>
    <xf numFmtId="0" fontId="0" fillId="0" borderId="21" xfId="0" applyBorder="1" applyAlignment="1">
      <alignment horizontal="left"/>
    </xf>
    <xf numFmtId="0" fontId="0" fillId="0" borderId="21" xfId="0" applyBorder="1" applyAlignment="1">
      <alignment horizontal="center"/>
    </xf>
    <xf numFmtId="0" fontId="0" fillId="0" borderId="37" xfId="0" applyBorder="1"/>
    <xf numFmtId="0" fontId="0" fillId="0" borderId="22" xfId="0" applyBorder="1"/>
    <xf numFmtId="0" fontId="0" fillId="0" borderId="23" xfId="0" applyBorder="1" applyAlignment="1">
      <alignment horizontal="left"/>
    </xf>
    <xf numFmtId="0" fontId="0" fillId="0" borderId="23" xfId="0" applyBorder="1" applyAlignment="1">
      <alignment horizontal="center"/>
    </xf>
    <xf numFmtId="0" fontId="0" fillId="0" borderId="38" xfId="0" applyBorder="1"/>
    <xf numFmtId="0" fontId="0" fillId="0" borderId="39" xfId="0" applyBorder="1"/>
    <xf numFmtId="0" fontId="0" fillId="0" borderId="28" xfId="0" applyBorder="1" applyAlignment="1">
      <alignment horizontal="left"/>
    </xf>
    <xf numFmtId="0" fontId="0" fillId="0" borderId="28" xfId="0" applyBorder="1" applyAlignment="1">
      <alignment horizontal="center"/>
    </xf>
    <xf numFmtId="0" fontId="0" fillId="0" borderId="40" xfId="0" applyBorder="1"/>
    <xf numFmtId="0" fontId="7" fillId="0" borderId="21" xfId="0" applyFont="1" applyBorder="1" applyAlignment="1">
      <alignment horizontal="center"/>
    </xf>
    <xf numFmtId="0" fontId="7" fillId="0" borderId="23" xfId="0" applyFont="1" applyBorder="1" applyAlignment="1">
      <alignment horizontal="center"/>
    </xf>
    <xf numFmtId="0" fontId="3" fillId="0" borderId="0" xfId="0" applyFont="1" applyAlignment="1">
      <alignment horizontal="center" vertical="top"/>
    </xf>
    <xf numFmtId="0" fontId="2" fillId="0" borderId="0" xfId="0" applyFont="1"/>
    <xf numFmtId="0" fontId="2" fillId="0" borderId="41" xfId="0" applyFont="1" applyBorder="1" applyAlignment="1">
      <alignment horizontal="left"/>
    </xf>
    <xf numFmtId="0" fontId="2" fillId="0" borderId="42" xfId="0" applyFont="1" applyBorder="1"/>
    <xf numFmtId="0" fontId="2" fillId="0" borderId="12" xfId="0" applyFont="1" applyBorder="1" applyAlignment="1">
      <alignment horizontal="left"/>
    </xf>
    <xf numFmtId="0" fontId="2" fillId="0" borderId="43" xfId="0" applyFont="1" applyBorder="1"/>
    <xf numFmtId="0" fontId="2" fillId="0" borderId="44" xfId="0" applyFont="1" applyBorder="1"/>
    <xf numFmtId="0" fontId="2" fillId="0" borderId="11" xfId="0" applyFont="1" applyBorder="1" applyAlignment="1">
      <alignment horizontal="left"/>
    </xf>
    <xf numFmtId="0" fontId="2" fillId="0" borderId="45" xfId="0" applyFont="1" applyBorder="1"/>
    <xf numFmtId="0" fontId="2" fillId="0" borderId="46" xfId="0" applyFont="1" applyBorder="1"/>
    <xf numFmtId="0" fontId="2" fillId="0" borderId="10" xfId="0" applyFont="1" applyBorder="1" applyAlignment="1">
      <alignment horizontal="left"/>
    </xf>
    <xf numFmtId="0" fontId="2" fillId="0" borderId="19" xfId="0" applyFont="1" applyBorder="1"/>
    <xf numFmtId="0" fontId="2" fillId="0" borderId="20" xfId="0" applyFont="1" applyBorder="1"/>
    <xf numFmtId="0" fontId="2" fillId="0" borderId="0" xfId="0" applyFont="1" applyAlignment="1">
      <alignment horizontal="left"/>
    </xf>
    <xf numFmtId="0" fontId="4" fillId="0" borderId="11" xfId="0" applyFont="1" applyBorder="1" applyAlignment="1">
      <alignment horizontal="left"/>
    </xf>
    <xf numFmtId="0" fontId="4" fillId="0" borderId="45" xfId="0" applyFont="1" applyBorder="1"/>
    <xf numFmtId="0" fontId="4" fillId="0" borderId="41" xfId="0" applyFont="1" applyBorder="1" applyAlignment="1">
      <alignment horizontal="left"/>
    </xf>
    <xf numFmtId="0" fontId="4" fillId="0" borderId="0" xfId="0" applyFont="1"/>
    <xf numFmtId="0" fontId="4" fillId="0" borderId="12" xfId="0" applyFont="1" applyBorder="1" applyAlignment="1">
      <alignment horizontal="left"/>
    </xf>
    <xf numFmtId="0" fontId="4" fillId="0" borderId="43" xfId="0" applyFont="1" applyBorder="1"/>
    <xf numFmtId="0" fontId="4" fillId="0" borderId="11" xfId="0" applyFont="1" applyBorder="1"/>
    <xf numFmtId="0" fontId="4" fillId="0" borderId="12" xfId="0" applyFont="1" applyBorder="1"/>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Border="1"/>
    <xf numFmtId="0" fontId="7" fillId="0" borderId="0" xfId="0" applyFont="1" applyBorder="1" applyAlignment="1">
      <alignment horizontal="center"/>
    </xf>
    <xf numFmtId="0" fontId="0" fillId="0" borderId="0" xfId="0" applyAlignment="1">
      <alignment horizontal="left" vertical="top" wrapText="1"/>
    </xf>
    <xf numFmtId="0" fontId="11" fillId="5" borderId="0" xfId="0" applyFont="1" applyFill="1" applyAlignment="1"/>
    <xf numFmtId="0" fontId="11" fillId="0" borderId="0" xfId="0" applyFont="1" applyFill="1" applyAlignment="1"/>
    <xf numFmtId="0" fontId="12" fillId="6" borderId="0" xfId="0" applyFont="1" applyFill="1" applyAlignment="1">
      <alignment horizontal="center"/>
    </xf>
    <xf numFmtId="0" fontId="1" fillId="0" borderId="5" xfId="0" applyFont="1" applyFill="1" applyBorder="1"/>
    <xf numFmtId="9" fontId="0" fillId="0" borderId="1" xfId="2" applyFont="1" applyBorder="1" applyAlignment="1">
      <alignment horizontal="center"/>
    </xf>
    <xf numFmtId="0" fontId="13" fillId="0" borderId="0" xfId="0" applyFont="1"/>
    <xf numFmtId="0" fontId="0" fillId="0" borderId="0" xfId="0" applyAlignment="1">
      <alignment horizontal="left" vertical="top" wrapText="1"/>
    </xf>
    <xf numFmtId="0" fontId="0" fillId="0" borderId="1" xfId="0" applyBorder="1" applyAlignment="1">
      <alignment horizontal="center" vertical="center"/>
    </xf>
    <xf numFmtId="0" fontId="1" fillId="0" borderId="1" xfId="0" applyFont="1" applyBorder="1" applyAlignment="1">
      <alignment horizontal="center"/>
    </xf>
    <xf numFmtId="0" fontId="1" fillId="0" borderId="10"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0" fillId="2" borderId="0" xfId="0" applyFill="1" applyAlignment="1">
      <alignment horizontal="left" vertical="top" wrapText="1"/>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35" xfId="0" applyFont="1" applyBorder="1" applyAlignment="1">
      <alignment horizontal="center" vertical="top"/>
    </xf>
    <xf numFmtId="0" fontId="3" fillId="0" borderId="28" xfId="0" applyFont="1" applyBorder="1" applyAlignment="1">
      <alignment horizontal="center" vertical="top"/>
    </xf>
    <xf numFmtId="0" fontId="3" fillId="0" borderId="40" xfId="0" applyFont="1" applyBorder="1" applyAlignment="1">
      <alignment horizontal="center" vertical="top"/>
    </xf>
    <xf numFmtId="0" fontId="3" fillId="0" borderId="35" xfId="0" applyFont="1" applyBorder="1" applyAlignment="1">
      <alignment horizontal="center"/>
    </xf>
    <xf numFmtId="0" fontId="3" fillId="0" borderId="28" xfId="0" applyFont="1" applyBorder="1" applyAlignment="1">
      <alignment horizontal="center"/>
    </xf>
    <xf numFmtId="0" fontId="3" fillId="0" borderId="40" xfId="0" applyFont="1" applyBorder="1" applyAlignment="1">
      <alignment horizontal="center"/>
    </xf>
  </cellXfs>
  <cellStyles count="3">
    <cellStyle name="Lien hypertexte" xfId="1" builtinId="8"/>
    <cellStyle name="Normal" xfId="0" builtinId="0"/>
    <cellStyle name="Pourcentage" xfId="2" builtinId="5"/>
  </cellStyles>
  <dxfs count="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CCCC"/>
      <color rgb="FF007A37"/>
      <color rgb="FFCC0000"/>
      <color rgb="FFFF9999"/>
      <color rgb="FFFFC0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fr-FR" sz="1200">
                <a:solidFill>
                  <a:schemeClr val="tx1"/>
                </a:solidFill>
              </a:rPr>
              <a:t>Les tailles d'effet  : Campbell et WWC</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fr-FR"/>
        </a:p>
      </c:txPr>
    </c:title>
    <c:autoTitleDeleted val="0"/>
    <c:plotArea>
      <c:layout>
        <c:manualLayout>
          <c:layoutTarget val="inner"/>
          <c:xMode val="edge"/>
          <c:yMode val="edge"/>
          <c:x val="7.4035436965062359E-2"/>
          <c:y val="0.14965113122518334"/>
          <c:w val="0.88999578478722507"/>
          <c:h val="0.65398159112897569"/>
        </c:manualLayout>
      </c:layout>
      <c:scatterChart>
        <c:scatterStyle val="lineMarker"/>
        <c:varyColors val="0"/>
        <c:ser>
          <c:idx val="0"/>
          <c:order val="0"/>
          <c:tx>
            <c:v>Campbell</c:v>
          </c:tx>
          <c:spPr>
            <a:ln w="28575" cap="rnd">
              <a:noFill/>
              <a:round/>
            </a:ln>
            <a:effectLst/>
          </c:spPr>
          <c:marker>
            <c:symbol val="x"/>
            <c:size val="5"/>
            <c:spPr>
              <a:noFill/>
              <a:ln w="9525">
                <a:solidFill>
                  <a:schemeClr val="tx1"/>
                </a:solidFill>
              </a:ln>
              <a:effectLst/>
            </c:spPr>
          </c:marker>
          <c:xVal>
            <c:numRef>
              <c:f>'ES Graphique'!$B$7:$B$74</c:f>
              <c:numCache>
                <c:formatCode>General</c:formatCode>
                <c:ptCount val="68"/>
                <c:pt idx="0">
                  <c:v>1</c:v>
                </c:pt>
                <c:pt idx="1">
                  <c:v>1</c:v>
                </c:pt>
                <c:pt idx="2">
                  <c:v>1</c:v>
                </c:pt>
                <c:pt idx="3">
                  <c:v>1</c:v>
                </c:pt>
                <c:pt idx="4">
                  <c:v>1</c:v>
                </c:pt>
                <c:pt idx="5">
                  <c:v>1</c:v>
                </c:pt>
                <c:pt idx="6">
                  <c:v>1</c:v>
                </c:pt>
                <c:pt idx="7">
                  <c:v>1</c:v>
                </c:pt>
                <c:pt idx="8">
                  <c:v>2</c:v>
                </c:pt>
                <c:pt idx="9">
                  <c:v>3</c:v>
                </c:pt>
                <c:pt idx="10">
                  <c:v>3</c:v>
                </c:pt>
                <c:pt idx="11">
                  <c:v>3</c:v>
                </c:pt>
                <c:pt idx="12">
                  <c:v>3</c:v>
                </c:pt>
                <c:pt idx="13">
                  <c:v>3</c:v>
                </c:pt>
                <c:pt idx="14">
                  <c:v>3</c:v>
                </c:pt>
                <c:pt idx="15">
                  <c:v>3</c:v>
                </c:pt>
                <c:pt idx="16">
                  <c:v>3</c:v>
                </c:pt>
                <c:pt idx="17">
                  <c:v>4</c:v>
                </c:pt>
                <c:pt idx="18">
                  <c:v>4</c:v>
                </c:pt>
                <c:pt idx="19">
                  <c:v>5</c:v>
                </c:pt>
                <c:pt idx="20">
                  <c:v>5</c:v>
                </c:pt>
                <c:pt idx="21">
                  <c:v>5</c:v>
                </c:pt>
                <c:pt idx="22">
                  <c:v>6</c:v>
                </c:pt>
                <c:pt idx="23">
                  <c:v>7</c:v>
                </c:pt>
                <c:pt idx="24">
                  <c:v>7</c:v>
                </c:pt>
                <c:pt idx="25">
                  <c:v>8</c:v>
                </c:pt>
                <c:pt idx="26">
                  <c:v>8</c:v>
                </c:pt>
                <c:pt idx="27">
                  <c:v>9</c:v>
                </c:pt>
                <c:pt idx="28">
                  <c:v>10</c:v>
                </c:pt>
                <c:pt idx="29">
                  <c:v>10</c:v>
                </c:pt>
                <c:pt idx="30">
                  <c:v>10</c:v>
                </c:pt>
                <c:pt idx="31">
                  <c:v>10</c:v>
                </c:pt>
                <c:pt idx="32">
                  <c:v>10</c:v>
                </c:pt>
                <c:pt idx="33">
                  <c:v>10</c:v>
                </c:pt>
                <c:pt idx="34">
                  <c:v>11</c:v>
                </c:pt>
                <c:pt idx="35">
                  <c:v>11</c:v>
                </c:pt>
                <c:pt idx="36">
                  <c:v>12</c:v>
                </c:pt>
                <c:pt idx="37">
                  <c:v>12</c:v>
                </c:pt>
                <c:pt idx="38">
                  <c:v>13</c:v>
                </c:pt>
                <c:pt idx="39">
                  <c:v>13</c:v>
                </c:pt>
                <c:pt idx="40">
                  <c:v>14</c:v>
                </c:pt>
                <c:pt idx="41">
                  <c:v>15</c:v>
                </c:pt>
                <c:pt idx="42">
                  <c:v>15</c:v>
                </c:pt>
                <c:pt idx="43">
                  <c:v>15</c:v>
                </c:pt>
                <c:pt idx="44">
                  <c:v>15</c:v>
                </c:pt>
                <c:pt idx="45">
                  <c:v>15</c:v>
                </c:pt>
                <c:pt idx="46">
                  <c:v>15</c:v>
                </c:pt>
                <c:pt idx="47">
                  <c:v>15</c:v>
                </c:pt>
                <c:pt idx="48">
                  <c:v>15</c:v>
                </c:pt>
                <c:pt idx="49">
                  <c:v>15</c:v>
                </c:pt>
                <c:pt idx="50">
                  <c:v>15</c:v>
                </c:pt>
                <c:pt idx="51">
                  <c:v>16</c:v>
                </c:pt>
                <c:pt idx="52">
                  <c:v>16</c:v>
                </c:pt>
                <c:pt idx="53">
                  <c:v>16</c:v>
                </c:pt>
                <c:pt idx="54">
                  <c:v>16</c:v>
                </c:pt>
                <c:pt idx="55">
                  <c:v>16</c:v>
                </c:pt>
                <c:pt idx="56">
                  <c:v>16</c:v>
                </c:pt>
                <c:pt idx="57">
                  <c:v>16</c:v>
                </c:pt>
                <c:pt idx="58">
                  <c:v>16</c:v>
                </c:pt>
                <c:pt idx="59">
                  <c:v>16</c:v>
                </c:pt>
                <c:pt idx="60">
                  <c:v>17</c:v>
                </c:pt>
                <c:pt idx="61">
                  <c:v>17</c:v>
                </c:pt>
                <c:pt idx="62">
                  <c:v>17</c:v>
                </c:pt>
                <c:pt idx="63">
                  <c:v>17</c:v>
                </c:pt>
                <c:pt idx="64">
                  <c:v>17</c:v>
                </c:pt>
                <c:pt idx="65">
                  <c:v>17</c:v>
                </c:pt>
                <c:pt idx="66">
                  <c:v>17</c:v>
                </c:pt>
                <c:pt idx="67">
                  <c:v>17</c:v>
                </c:pt>
              </c:numCache>
            </c:numRef>
          </c:xVal>
          <c:yVal>
            <c:numRef>
              <c:f>'ES Graphique'!$C$7:$C$74</c:f>
              <c:numCache>
                <c:formatCode>General</c:formatCode>
                <c:ptCount val="68"/>
                <c:pt idx="0">
                  <c:v>0.13573534393842199</c:v>
                </c:pt>
                <c:pt idx="1">
                  <c:v>0.27461141635404551</c:v>
                </c:pt>
                <c:pt idx="2">
                  <c:v>0.49335317953540619</c:v>
                </c:pt>
                <c:pt idx="3">
                  <c:v>-3.403997881214755E-3</c:v>
                </c:pt>
                <c:pt idx="4">
                  <c:v>0.59230650909095661</c:v>
                </c:pt>
                <c:pt idx="5">
                  <c:v>0.21042959927865601</c:v>
                </c:pt>
                <c:pt idx="6">
                  <c:v>0.5251472916943648</c:v>
                </c:pt>
                <c:pt idx="7">
                  <c:v>0.43817914262586272</c:v>
                </c:pt>
                <c:pt idx="8">
                  <c:v>0.11</c:v>
                </c:pt>
                <c:pt idx="9">
                  <c:v>0.81740377653195906</c:v>
                </c:pt>
                <c:pt idx="10">
                  <c:v>0.5777070321043587</c:v>
                </c:pt>
                <c:pt idx="11">
                  <c:v>0.56194268134223124</c:v>
                </c:pt>
                <c:pt idx="12">
                  <c:v>0.48600488743566422</c:v>
                </c:pt>
                <c:pt idx="13">
                  <c:v>0.31583752850215979</c:v>
                </c:pt>
                <c:pt idx="14">
                  <c:v>0.56295438353374194</c:v>
                </c:pt>
                <c:pt idx="15">
                  <c:v>0.26568748773052508</c:v>
                </c:pt>
                <c:pt idx="16">
                  <c:v>0.1172595201980729</c:v>
                </c:pt>
                <c:pt idx="17">
                  <c:v>3.1946205606879143E-2</c:v>
                </c:pt>
                <c:pt idx="18">
                  <c:v>0.63653593046130497</c:v>
                </c:pt>
                <c:pt idx="19">
                  <c:v>0.34120701849696239</c:v>
                </c:pt>
                <c:pt idx="20">
                  <c:v>0.88673339313576172</c:v>
                </c:pt>
                <c:pt idx="21">
                  <c:v>1.3160181326934519</c:v>
                </c:pt>
                <c:pt idx="22">
                  <c:v>0.54691007255362911</c:v>
                </c:pt>
                <c:pt idx="23">
                  <c:v>0.1232233575896024</c:v>
                </c:pt>
                <c:pt idx="24">
                  <c:v>0.27882796869707849</c:v>
                </c:pt>
                <c:pt idx="25">
                  <c:v>0.66988565842326042</c:v>
                </c:pt>
                <c:pt idx="26">
                  <c:v>0.36287774092815012</c:v>
                </c:pt>
                <c:pt idx="27">
                  <c:v>0.9226195739060199</c:v>
                </c:pt>
                <c:pt idx="28">
                  <c:v>0.38073179595422052</c:v>
                </c:pt>
                <c:pt idx="29">
                  <c:v>0.49354790183969072</c:v>
                </c:pt>
                <c:pt idx="30">
                  <c:v>0.18965046961019141</c:v>
                </c:pt>
                <c:pt idx="31">
                  <c:v>0.86381914953645256</c:v>
                </c:pt>
                <c:pt idx="32">
                  <c:v>0.68083478193611568</c:v>
                </c:pt>
                <c:pt idx="33">
                  <c:v>0.28857469968759319</c:v>
                </c:pt>
                <c:pt idx="34">
                  <c:v>0.71047957748372714</c:v>
                </c:pt>
                <c:pt idx="35">
                  <c:v>0.57965627181125701</c:v>
                </c:pt>
                <c:pt idx="36">
                  <c:v>0.3282457452181442</c:v>
                </c:pt>
                <c:pt idx="37">
                  <c:v>0.43336821407186937</c:v>
                </c:pt>
                <c:pt idx="38">
                  <c:v>0.56588197343351787</c:v>
                </c:pt>
                <c:pt idx="39">
                  <c:v>0.69140295646854322</c:v>
                </c:pt>
                <c:pt idx="40">
                  <c:v>0.33609761317965769</c:v>
                </c:pt>
                <c:pt idx="41">
                  <c:v>5.9048403475876629E-2</c:v>
                </c:pt>
                <c:pt idx="42">
                  <c:v>0.45926090498251509</c:v>
                </c:pt>
                <c:pt idx="43">
                  <c:v>-5.1503293603776231E-3</c:v>
                </c:pt>
                <c:pt idx="44">
                  <c:v>0.27188943820307532</c:v>
                </c:pt>
                <c:pt idx="45">
                  <c:v>0.42278665721382902</c:v>
                </c:pt>
                <c:pt idx="46">
                  <c:v>5.0687646565209868E-2</c:v>
                </c:pt>
                <c:pt idx="47">
                  <c:v>9.6788737308962827E-2</c:v>
                </c:pt>
                <c:pt idx="48">
                  <c:v>0.1587753587683553</c:v>
                </c:pt>
                <c:pt idx="49">
                  <c:v>5.19034999488594E-2</c:v>
                </c:pt>
                <c:pt idx="50">
                  <c:v>0.14726300889893831</c:v>
                </c:pt>
                <c:pt idx="51">
                  <c:v>5.6866506597506243E-2</c:v>
                </c:pt>
                <c:pt idx="52">
                  <c:v>0.34541266753920458</c:v>
                </c:pt>
                <c:pt idx="53">
                  <c:v>0.4661083264630359</c:v>
                </c:pt>
                <c:pt idx="54">
                  <c:v>-0.13634225644213099</c:v>
                </c:pt>
                <c:pt idx="55">
                  <c:v>1.5597429235984769E-2</c:v>
                </c:pt>
                <c:pt idx="56">
                  <c:v>0</c:v>
                </c:pt>
                <c:pt idx="57">
                  <c:v>-0.26373506513051997</c:v>
                </c:pt>
                <c:pt idx="58">
                  <c:v>-0.10136606726376179</c:v>
                </c:pt>
                <c:pt idx="59">
                  <c:v>0.3343965711451477</c:v>
                </c:pt>
                <c:pt idx="60">
                  <c:v>0.41</c:v>
                </c:pt>
                <c:pt idx="61">
                  <c:v>-0.05</c:v>
                </c:pt>
                <c:pt idx="62">
                  <c:v>0.05</c:v>
                </c:pt>
                <c:pt idx="63">
                  <c:v>0.83</c:v>
                </c:pt>
                <c:pt idx="64">
                  <c:v>0.61</c:v>
                </c:pt>
                <c:pt idx="65">
                  <c:v>0.76</c:v>
                </c:pt>
                <c:pt idx="66">
                  <c:v>-0.01</c:v>
                </c:pt>
                <c:pt idx="67">
                  <c:v>0.37</c:v>
                </c:pt>
              </c:numCache>
            </c:numRef>
          </c:yVal>
          <c:smooth val="0"/>
          <c:extLst>
            <c:ext xmlns:c16="http://schemas.microsoft.com/office/drawing/2014/chart" uri="{C3380CC4-5D6E-409C-BE32-E72D297353CC}">
              <c16:uniqueId val="{00000000-2227-481A-B9D2-65A3F1019061}"/>
            </c:ext>
          </c:extLst>
        </c:ser>
        <c:ser>
          <c:idx val="1"/>
          <c:order val="1"/>
          <c:tx>
            <c:v>WWC</c:v>
          </c:tx>
          <c:spPr>
            <a:ln w="25400" cap="rnd">
              <a:noFill/>
              <a:round/>
            </a:ln>
            <a:effectLst/>
          </c:spPr>
          <c:marker>
            <c:symbol val="circle"/>
            <c:size val="4"/>
            <c:spPr>
              <a:solidFill>
                <a:schemeClr val="tx1"/>
              </a:solidFill>
              <a:ln w="9525">
                <a:solidFill>
                  <a:schemeClr val="tx1"/>
                </a:solidFill>
              </a:ln>
              <a:effectLst/>
            </c:spPr>
          </c:marker>
          <c:xVal>
            <c:numRef>
              <c:f>'ES Graphique'!$F$7:$F$65</c:f>
              <c:numCache>
                <c:formatCode>General</c:formatCode>
                <c:ptCount val="59"/>
                <c:pt idx="0">
                  <c:v>1</c:v>
                </c:pt>
                <c:pt idx="1">
                  <c:v>2</c:v>
                </c:pt>
                <c:pt idx="2">
                  <c:v>2</c:v>
                </c:pt>
                <c:pt idx="3">
                  <c:v>2</c:v>
                </c:pt>
                <c:pt idx="4">
                  <c:v>3</c:v>
                </c:pt>
                <c:pt idx="5">
                  <c:v>3</c:v>
                </c:pt>
                <c:pt idx="6">
                  <c:v>3</c:v>
                </c:pt>
                <c:pt idx="7">
                  <c:v>3</c:v>
                </c:pt>
                <c:pt idx="8">
                  <c:v>4</c:v>
                </c:pt>
                <c:pt idx="9">
                  <c:v>4</c:v>
                </c:pt>
                <c:pt idx="10">
                  <c:v>4</c:v>
                </c:pt>
                <c:pt idx="11">
                  <c:v>5</c:v>
                </c:pt>
                <c:pt idx="12">
                  <c:v>5</c:v>
                </c:pt>
                <c:pt idx="13">
                  <c:v>5</c:v>
                </c:pt>
                <c:pt idx="14">
                  <c:v>6</c:v>
                </c:pt>
                <c:pt idx="15">
                  <c:v>7</c:v>
                </c:pt>
                <c:pt idx="16">
                  <c:v>7</c:v>
                </c:pt>
                <c:pt idx="17">
                  <c:v>7</c:v>
                </c:pt>
                <c:pt idx="18">
                  <c:v>7</c:v>
                </c:pt>
                <c:pt idx="19">
                  <c:v>7</c:v>
                </c:pt>
                <c:pt idx="20">
                  <c:v>7</c:v>
                </c:pt>
                <c:pt idx="21">
                  <c:v>8</c:v>
                </c:pt>
                <c:pt idx="22">
                  <c:v>8</c:v>
                </c:pt>
                <c:pt idx="23">
                  <c:v>8</c:v>
                </c:pt>
                <c:pt idx="24">
                  <c:v>8</c:v>
                </c:pt>
                <c:pt idx="25">
                  <c:v>8</c:v>
                </c:pt>
                <c:pt idx="26">
                  <c:v>9</c:v>
                </c:pt>
                <c:pt idx="27">
                  <c:v>9</c:v>
                </c:pt>
                <c:pt idx="28">
                  <c:v>9</c:v>
                </c:pt>
                <c:pt idx="29">
                  <c:v>10</c:v>
                </c:pt>
                <c:pt idx="30">
                  <c:v>10</c:v>
                </c:pt>
                <c:pt idx="31">
                  <c:v>10</c:v>
                </c:pt>
                <c:pt idx="32">
                  <c:v>10</c:v>
                </c:pt>
                <c:pt idx="33">
                  <c:v>10</c:v>
                </c:pt>
                <c:pt idx="34">
                  <c:v>11</c:v>
                </c:pt>
                <c:pt idx="35">
                  <c:v>11</c:v>
                </c:pt>
                <c:pt idx="36">
                  <c:v>11</c:v>
                </c:pt>
                <c:pt idx="37">
                  <c:v>11</c:v>
                </c:pt>
                <c:pt idx="38">
                  <c:v>11</c:v>
                </c:pt>
                <c:pt idx="39">
                  <c:v>11</c:v>
                </c:pt>
                <c:pt idx="40">
                  <c:v>12</c:v>
                </c:pt>
                <c:pt idx="41">
                  <c:v>12</c:v>
                </c:pt>
                <c:pt idx="42">
                  <c:v>12</c:v>
                </c:pt>
                <c:pt idx="43">
                  <c:v>12</c:v>
                </c:pt>
                <c:pt idx="44">
                  <c:v>12</c:v>
                </c:pt>
                <c:pt idx="45">
                  <c:v>13</c:v>
                </c:pt>
                <c:pt idx="46">
                  <c:v>13</c:v>
                </c:pt>
                <c:pt idx="47">
                  <c:v>13</c:v>
                </c:pt>
                <c:pt idx="48">
                  <c:v>13</c:v>
                </c:pt>
                <c:pt idx="49">
                  <c:v>13</c:v>
                </c:pt>
                <c:pt idx="50">
                  <c:v>13</c:v>
                </c:pt>
                <c:pt idx="51">
                  <c:v>13</c:v>
                </c:pt>
                <c:pt idx="52">
                  <c:v>13</c:v>
                </c:pt>
                <c:pt idx="53">
                  <c:v>14</c:v>
                </c:pt>
                <c:pt idx="54">
                  <c:v>15</c:v>
                </c:pt>
                <c:pt idx="55">
                  <c:v>15</c:v>
                </c:pt>
                <c:pt idx="56">
                  <c:v>16</c:v>
                </c:pt>
                <c:pt idx="57">
                  <c:v>17</c:v>
                </c:pt>
                <c:pt idx="58">
                  <c:v>17</c:v>
                </c:pt>
              </c:numCache>
            </c:numRef>
          </c:xVal>
          <c:yVal>
            <c:numRef>
              <c:f>'ES Graphique'!$G$7:$G$65</c:f>
              <c:numCache>
                <c:formatCode>General</c:formatCode>
                <c:ptCount val="59"/>
                <c:pt idx="0">
                  <c:v>0.5</c:v>
                </c:pt>
                <c:pt idx="1">
                  <c:v>0.14000000000000001</c:v>
                </c:pt>
                <c:pt idx="2">
                  <c:v>0.82</c:v>
                </c:pt>
                <c:pt idx="3">
                  <c:v>0.11</c:v>
                </c:pt>
                <c:pt idx="4">
                  <c:v>0.63</c:v>
                </c:pt>
                <c:pt idx="5">
                  <c:v>0.71</c:v>
                </c:pt>
                <c:pt idx="6">
                  <c:v>0.82</c:v>
                </c:pt>
                <c:pt idx="7">
                  <c:v>0.69</c:v>
                </c:pt>
                <c:pt idx="8">
                  <c:v>0.23</c:v>
                </c:pt>
                <c:pt idx="9">
                  <c:v>0.51</c:v>
                </c:pt>
                <c:pt idx="10">
                  <c:v>0.38</c:v>
                </c:pt>
                <c:pt idx="11">
                  <c:v>0.49</c:v>
                </c:pt>
                <c:pt idx="12">
                  <c:v>0.97</c:v>
                </c:pt>
                <c:pt idx="13">
                  <c:v>0.19</c:v>
                </c:pt>
                <c:pt idx="14">
                  <c:v>0.95</c:v>
                </c:pt>
                <c:pt idx="15">
                  <c:v>0.59</c:v>
                </c:pt>
                <c:pt idx="16">
                  <c:v>0.41</c:v>
                </c:pt>
                <c:pt idx="17">
                  <c:v>0.39</c:v>
                </c:pt>
                <c:pt idx="18">
                  <c:v>0.56000000000000005</c:v>
                </c:pt>
                <c:pt idx="19">
                  <c:v>0.23</c:v>
                </c:pt>
                <c:pt idx="20">
                  <c:v>0.56999999999999995</c:v>
                </c:pt>
                <c:pt idx="21">
                  <c:v>0.57999999999999996</c:v>
                </c:pt>
                <c:pt idx="22">
                  <c:v>0.52</c:v>
                </c:pt>
                <c:pt idx="23">
                  <c:v>0.87</c:v>
                </c:pt>
                <c:pt idx="24">
                  <c:v>0.76</c:v>
                </c:pt>
                <c:pt idx="25">
                  <c:v>0.76</c:v>
                </c:pt>
                <c:pt idx="26">
                  <c:v>2.5</c:v>
                </c:pt>
                <c:pt idx="27">
                  <c:v>1.46</c:v>
                </c:pt>
                <c:pt idx="28">
                  <c:v>0.92</c:v>
                </c:pt>
                <c:pt idx="29">
                  <c:v>0.63</c:v>
                </c:pt>
                <c:pt idx="30">
                  <c:v>0.24</c:v>
                </c:pt>
                <c:pt idx="31">
                  <c:v>-0.05</c:v>
                </c:pt>
                <c:pt idx="32">
                  <c:v>0.78</c:v>
                </c:pt>
                <c:pt idx="33">
                  <c:v>0.28999999999999998</c:v>
                </c:pt>
                <c:pt idx="34">
                  <c:v>1.33</c:v>
                </c:pt>
                <c:pt idx="35">
                  <c:v>1.08</c:v>
                </c:pt>
                <c:pt idx="36">
                  <c:v>0.57999999999999996</c:v>
                </c:pt>
                <c:pt idx="37">
                  <c:v>1.44</c:v>
                </c:pt>
                <c:pt idx="38">
                  <c:v>0.96</c:v>
                </c:pt>
                <c:pt idx="39">
                  <c:v>0.64</c:v>
                </c:pt>
                <c:pt idx="40">
                  <c:v>1.34</c:v>
                </c:pt>
                <c:pt idx="41">
                  <c:v>0.71</c:v>
                </c:pt>
                <c:pt idx="42">
                  <c:v>0.8</c:v>
                </c:pt>
                <c:pt idx="43">
                  <c:v>0.34</c:v>
                </c:pt>
                <c:pt idx="44">
                  <c:v>1.08</c:v>
                </c:pt>
                <c:pt idx="45">
                  <c:v>1.79</c:v>
                </c:pt>
                <c:pt idx="46">
                  <c:v>0.51</c:v>
                </c:pt>
                <c:pt idx="47">
                  <c:v>0.93</c:v>
                </c:pt>
                <c:pt idx="48">
                  <c:v>0.86</c:v>
                </c:pt>
                <c:pt idx="49">
                  <c:v>1.94</c:v>
                </c:pt>
                <c:pt idx="50">
                  <c:v>1.04</c:v>
                </c:pt>
                <c:pt idx="51">
                  <c:v>0.56999999999999995</c:v>
                </c:pt>
                <c:pt idx="52">
                  <c:v>1.19</c:v>
                </c:pt>
                <c:pt idx="53">
                  <c:v>0.34</c:v>
                </c:pt>
                <c:pt idx="54">
                  <c:v>0.8</c:v>
                </c:pt>
                <c:pt idx="55">
                  <c:v>1.19</c:v>
                </c:pt>
                <c:pt idx="56">
                  <c:v>0.14000000000000001</c:v>
                </c:pt>
                <c:pt idx="57">
                  <c:v>-0.01</c:v>
                </c:pt>
                <c:pt idx="58">
                  <c:v>0.69</c:v>
                </c:pt>
              </c:numCache>
            </c:numRef>
          </c:yVal>
          <c:smooth val="0"/>
          <c:extLst>
            <c:ext xmlns:c16="http://schemas.microsoft.com/office/drawing/2014/chart" uri="{C3380CC4-5D6E-409C-BE32-E72D297353CC}">
              <c16:uniqueId val="{00000001-2227-481A-B9D2-65A3F1019061}"/>
            </c:ext>
          </c:extLst>
        </c:ser>
        <c:dLbls>
          <c:showLegendKey val="0"/>
          <c:showVal val="0"/>
          <c:showCatName val="0"/>
          <c:showSerName val="0"/>
          <c:showPercent val="0"/>
          <c:showBubbleSize val="0"/>
        </c:dLbls>
        <c:axId val="673634904"/>
        <c:axId val="673626704"/>
      </c:scatterChart>
      <c:valAx>
        <c:axId val="673634904"/>
        <c:scaling>
          <c:orientation val="minMax"/>
          <c:max val="17"/>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73626704"/>
        <c:crossesAt val="-1"/>
        <c:crossBetween val="midCat"/>
        <c:majorUnit val="1"/>
      </c:valAx>
      <c:valAx>
        <c:axId val="673626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73634904"/>
        <c:crossesAt val="-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106506</xdr:colOff>
      <xdr:row>5</xdr:row>
      <xdr:rowOff>87023</xdr:rowOff>
    </xdr:from>
    <xdr:to>
      <xdr:col>13</xdr:col>
      <xdr:colOff>675409</xdr:colOff>
      <xdr:row>29</xdr:row>
      <xdr:rowOff>6804</xdr:rowOff>
    </xdr:to>
    <xdr:graphicFrame macro="">
      <xdr:nvGraphicFramePr>
        <xdr:cNvPr id="2" name="Graphique 1">
          <a:extLst>
            <a:ext uri="{FF2B5EF4-FFF2-40B4-BE49-F238E27FC236}">
              <a16:creationId xmlns:a16="http://schemas.microsoft.com/office/drawing/2014/main" id="{07D43698-DF99-4F5A-BB6E-4E73419FDA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7A1D-16C3-49F6-A981-D3F46D4A98F4}">
  <dimension ref="A1:A6"/>
  <sheetViews>
    <sheetView tabSelected="1" workbookViewId="0">
      <selection activeCell="F5" sqref="F5"/>
    </sheetView>
  </sheetViews>
  <sheetFormatPr baseColWidth="10" defaultRowHeight="15" x14ac:dyDescent="0.25"/>
  <sheetData>
    <row r="1" spans="1:1" ht="15.75" x14ac:dyDescent="0.25">
      <c r="A1" s="139" t="s">
        <v>77</v>
      </c>
    </row>
    <row r="3" spans="1:1" x14ac:dyDescent="0.25">
      <c r="A3" s="2" t="s">
        <v>72</v>
      </c>
    </row>
    <row r="4" spans="1:1" x14ac:dyDescent="0.25">
      <c r="A4" s="2" t="s">
        <v>73</v>
      </c>
    </row>
    <row r="5" spans="1:1" x14ac:dyDescent="0.25">
      <c r="A5" s="2" t="s">
        <v>74</v>
      </c>
    </row>
    <row r="6" spans="1:1" x14ac:dyDescent="0.25">
      <c r="A6" s="2" t="s">
        <v>59</v>
      </c>
    </row>
  </sheetData>
  <hyperlinks>
    <hyperlink ref="A3" location="'ES Campbell'!A1" display="Les tailles d'effet cacluées par Campbell" xr:uid="{335154A1-B3F8-4727-A3EE-315E07E2E643}"/>
    <hyperlink ref="A4" location="'ES WWC'!A1" display="Les tailles d'effet cacluées par le WWC" xr:uid="{5B4D5FE3-ADEF-47B1-A8B0-BC98AE6CF4EA}"/>
    <hyperlink ref="A5" location="'ES Campbell et WWC'!A1" display="Les tailles d'effet cacluées par Campbell et le WWC" xr:uid="{08B8F6C6-1A2F-45D5-820C-4E722699F2D5}"/>
    <hyperlink ref="A6" location="'ES Graphique'!A1" display="Représentation graphique des tailles d'effet" xr:uid="{18391B2C-9C6B-4852-8E6E-97836A9186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57E35-4913-4724-BCBB-56C80284312C}">
  <dimension ref="A1:L77"/>
  <sheetViews>
    <sheetView zoomScale="90" zoomScaleNormal="90" workbookViewId="0"/>
  </sheetViews>
  <sheetFormatPr baseColWidth="10" defaultRowHeight="15" x14ac:dyDescent="0.25"/>
  <cols>
    <col min="1" max="1" width="4.85546875" customWidth="1"/>
    <col min="2" max="2" width="33.28515625" style="4" customWidth="1"/>
    <col min="3" max="3" width="13.140625" customWidth="1"/>
    <col min="4" max="4" width="11.140625" customWidth="1"/>
    <col min="5" max="5" width="8.42578125" customWidth="1"/>
    <col min="8" max="8" width="13.140625" customWidth="1"/>
    <col min="10" max="10" width="16" customWidth="1"/>
    <col min="11" max="11" width="7.85546875" customWidth="1"/>
  </cols>
  <sheetData>
    <row r="1" spans="1:12" ht="15.75" x14ac:dyDescent="0.25">
      <c r="A1" s="139" t="s">
        <v>71</v>
      </c>
    </row>
    <row r="3" spans="1:12" x14ac:dyDescent="0.25">
      <c r="A3" s="140" t="s">
        <v>2</v>
      </c>
      <c r="B3" s="140"/>
      <c r="C3" s="140"/>
      <c r="D3" s="140"/>
      <c r="E3" s="140"/>
      <c r="F3" s="140"/>
      <c r="G3" s="140"/>
      <c r="H3" s="140"/>
      <c r="I3" s="140"/>
      <c r="J3" s="140"/>
      <c r="K3" s="140"/>
      <c r="L3" s="140"/>
    </row>
    <row r="4" spans="1:12" x14ac:dyDescent="0.25">
      <c r="A4" s="140"/>
      <c r="B4" s="140"/>
      <c r="C4" s="140"/>
      <c r="D4" s="140"/>
      <c r="E4" s="140"/>
      <c r="F4" s="140"/>
      <c r="G4" s="140"/>
      <c r="H4" s="140"/>
      <c r="I4" s="140"/>
      <c r="J4" s="140"/>
      <c r="K4" s="140"/>
      <c r="L4" s="140"/>
    </row>
    <row r="5" spans="1:12" x14ac:dyDescent="0.25">
      <c r="A5" t="s">
        <v>60</v>
      </c>
    </row>
    <row r="7" spans="1:12" x14ac:dyDescent="0.25">
      <c r="B7" s="135"/>
      <c r="C7" s="135"/>
      <c r="D7" s="135"/>
      <c r="F7" s="136" t="s">
        <v>69</v>
      </c>
      <c r="I7" s="134" t="s">
        <v>70</v>
      </c>
    </row>
    <row r="9" spans="1:12" s="5" customFormat="1" ht="30" customHeight="1" thickBot="1" x14ac:dyDescent="0.3">
      <c r="B9" s="6"/>
      <c r="C9" s="7" t="s">
        <v>3</v>
      </c>
      <c r="D9" s="7" t="s">
        <v>4</v>
      </c>
      <c r="E9" s="7" t="s">
        <v>5</v>
      </c>
      <c r="F9" s="8" t="s">
        <v>6</v>
      </c>
      <c r="G9" s="8" t="s">
        <v>7</v>
      </c>
      <c r="H9" s="128" t="s">
        <v>8</v>
      </c>
      <c r="I9" s="127" t="s">
        <v>9</v>
      </c>
      <c r="J9" s="79" t="s">
        <v>39</v>
      </c>
      <c r="K9" s="79">
        <f>COUNTIF(I10:I77,"&gt;0,05")</f>
        <v>37</v>
      </c>
    </row>
    <row r="10" spans="1:12" x14ac:dyDescent="0.25">
      <c r="A10" s="82">
        <v>1</v>
      </c>
      <c r="B10" s="92" t="s">
        <v>10</v>
      </c>
      <c r="C10" s="93">
        <v>139</v>
      </c>
      <c r="D10" s="93">
        <v>64</v>
      </c>
      <c r="E10" s="93">
        <v>203</v>
      </c>
      <c r="F10" s="14">
        <v>0.13573534393842199</v>
      </c>
      <c r="G10" s="14">
        <v>0.15121052913259089</v>
      </c>
      <c r="H10" s="15">
        <f t="shared" ref="H10:H73" si="0">F10/G10</f>
        <v>0.89765801837384429</v>
      </c>
      <c r="I10" s="94">
        <f t="shared" ref="I10:I73" si="1">IF(H10&lt;0,2*_xlfn.NORM.S.DIST(H10,TRUE),2*(1-_xlfn.NORM.S.DIST(H10,TRUE)))</f>
        <v>0.36936789750884369</v>
      </c>
      <c r="J10" s="81" t="s">
        <v>41</v>
      </c>
      <c r="K10" s="79">
        <f>COUNTIF(I10:I77,"&lt;0,05")</f>
        <v>31</v>
      </c>
    </row>
    <row r="11" spans="1:12" x14ac:dyDescent="0.25">
      <c r="A11" s="84">
        <v>1</v>
      </c>
      <c r="B11" s="129" t="s">
        <v>10</v>
      </c>
      <c r="C11" s="130">
        <v>139</v>
      </c>
      <c r="D11" s="130">
        <v>64</v>
      </c>
      <c r="E11" s="130">
        <v>203</v>
      </c>
      <c r="F11" s="22">
        <v>0.27461141635404551</v>
      </c>
      <c r="G11" s="22">
        <v>0.15167394978281681</v>
      </c>
      <c r="H11" s="131">
        <f t="shared" si="0"/>
        <v>1.8105377802006466</v>
      </c>
      <c r="I11" s="95">
        <f t="shared" si="1"/>
        <v>7.0212431061127401E-2</v>
      </c>
    </row>
    <row r="12" spans="1:12" x14ac:dyDescent="0.25">
      <c r="A12" s="84">
        <v>1</v>
      </c>
      <c r="B12" s="129" t="s">
        <v>10</v>
      </c>
      <c r="C12" s="130">
        <v>139</v>
      </c>
      <c r="D12" s="130">
        <v>64</v>
      </c>
      <c r="E12" s="130">
        <v>203</v>
      </c>
      <c r="F12" s="22">
        <v>0.49335317953540619</v>
      </c>
      <c r="G12" s="22">
        <v>0.1530318446939043</v>
      </c>
      <c r="H12" s="131">
        <f t="shared" si="0"/>
        <v>3.2238595863639739</v>
      </c>
      <c r="I12" s="95">
        <f t="shared" si="1"/>
        <v>1.2647539812815634E-3</v>
      </c>
    </row>
    <row r="13" spans="1:12" x14ac:dyDescent="0.25">
      <c r="A13" s="84">
        <v>1</v>
      </c>
      <c r="B13" s="129" t="s">
        <v>10</v>
      </c>
      <c r="C13" s="130">
        <v>139</v>
      </c>
      <c r="D13" s="130">
        <v>64</v>
      </c>
      <c r="E13" s="130">
        <v>203</v>
      </c>
      <c r="F13" s="22">
        <v>-3.403997881214755E-3</v>
      </c>
      <c r="G13" s="22">
        <v>0.1510604949820499</v>
      </c>
      <c r="H13" s="131">
        <f t="shared" si="0"/>
        <v>-2.2534004549761621E-2</v>
      </c>
      <c r="I13" s="95">
        <f t="shared" si="1"/>
        <v>0.98202198717286204</v>
      </c>
    </row>
    <row r="14" spans="1:12" x14ac:dyDescent="0.25">
      <c r="A14" s="84">
        <v>1</v>
      </c>
      <c r="B14" s="129" t="s">
        <v>10</v>
      </c>
      <c r="C14" s="130">
        <v>139</v>
      </c>
      <c r="D14" s="130">
        <v>64</v>
      </c>
      <c r="E14" s="130">
        <v>203</v>
      </c>
      <c r="F14" s="22">
        <v>0.59230650909095661</v>
      </c>
      <c r="G14" s="22">
        <v>0.15389395867739289</v>
      </c>
      <c r="H14" s="131">
        <f t="shared" si="0"/>
        <v>3.8487963671959711</v>
      </c>
      <c r="I14" s="95">
        <f t="shared" si="1"/>
        <v>1.1869962741273277E-4</v>
      </c>
    </row>
    <row r="15" spans="1:12" x14ac:dyDescent="0.25">
      <c r="A15" s="84">
        <v>1</v>
      </c>
      <c r="B15" s="129" t="s">
        <v>10</v>
      </c>
      <c r="C15" s="130">
        <v>139</v>
      </c>
      <c r="D15" s="130">
        <v>64</v>
      </c>
      <c r="E15" s="130">
        <v>203</v>
      </c>
      <c r="F15" s="22">
        <v>0.21042959927865601</v>
      </c>
      <c r="G15" s="22">
        <v>0.1514209700193104</v>
      </c>
      <c r="H15" s="131">
        <f t="shared" si="0"/>
        <v>1.3896991892986841</v>
      </c>
      <c r="I15" s="95">
        <f t="shared" si="1"/>
        <v>0.16462024111256879</v>
      </c>
    </row>
    <row r="16" spans="1:12" x14ac:dyDescent="0.25">
      <c r="A16" s="84">
        <v>1</v>
      </c>
      <c r="B16" s="129" t="s">
        <v>10</v>
      </c>
      <c r="C16" s="130">
        <v>139</v>
      </c>
      <c r="D16" s="130">
        <v>64</v>
      </c>
      <c r="E16" s="130">
        <v>203</v>
      </c>
      <c r="F16" s="22">
        <v>0.5251472916943648</v>
      </c>
      <c r="G16" s="22">
        <v>0.15329222059482581</v>
      </c>
      <c r="H16" s="131">
        <f t="shared" si="0"/>
        <v>3.4257921873439838</v>
      </c>
      <c r="I16" s="95">
        <f t="shared" si="1"/>
        <v>6.1300920218387844E-4</v>
      </c>
    </row>
    <row r="17" spans="1:9" ht="15.75" thickBot="1" x14ac:dyDescent="0.3">
      <c r="A17" s="84">
        <v>1</v>
      </c>
      <c r="B17" s="129" t="s">
        <v>10</v>
      </c>
      <c r="C17" s="130">
        <v>139</v>
      </c>
      <c r="D17" s="130">
        <v>64</v>
      </c>
      <c r="E17" s="130">
        <v>203</v>
      </c>
      <c r="F17" s="67">
        <v>0.43817914262586272</v>
      </c>
      <c r="G17" s="67">
        <v>0.152617670586771</v>
      </c>
      <c r="H17" s="131">
        <f t="shared" si="0"/>
        <v>2.871090489988414</v>
      </c>
      <c r="I17" s="95">
        <f t="shared" si="1"/>
        <v>4.0905840864580156E-3</v>
      </c>
    </row>
    <row r="18" spans="1:9" ht="15.75" thickBot="1" x14ac:dyDescent="0.3">
      <c r="A18" s="80">
        <v>2</v>
      </c>
      <c r="B18" s="100" t="s">
        <v>12</v>
      </c>
      <c r="C18" s="101">
        <v>38</v>
      </c>
      <c r="D18" s="101">
        <v>40</v>
      </c>
      <c r="E18" s="101">
        <v>78</v>
      </c>
      <c r="F18" s="43">
        <v>0.11</v>
      </c>
      <c r="G18" s="43">
        <v>0.2267010224420003</v>
      </c>
      <c r="H18" s="44">
        <f t="shared" si="0"/>
        <v>0.48522057296032994</v>
      </c>
      <c r="I18" s="102">
        <f t="shared" si="1"/>
        <v>0.62751989008386921</v>
      </c>
    </row>
    <row r="19" spans="1:9" x14ac:dyDescent="0.25">
      <c r="A19" s="82">
        <v>3</v>
      </c>
      <c r="B19" s="92" t="s">
        <v>14</v>
      </c>
      <c r="C19" s="93">
        <v>44</v>
      </c>
      <c r="D19" s="93">
        <v>42</v>
      </c>
      <c r="E19" s="93">
        <v>86</v>
      </c>
      <c r="F19" s="14">
        <v>0.81740377653195906</v>
      </c>
      <c r="G19" s="14">
        <v>0.22454706268782701</v>
      </c>
      <c r="H19" s="15">
        <f t="shared" si="0"/>
        <v>3.6402336630354486</v>
      </c>
      <c r="I19" s="94">
        <f t="shared" si="1"/>
        <v>2.7239073679519166E-4</v>
      </c>
    </row>
    <row r="20" spans="1:9" x14ac:dyDescent="0.25">
      <c r="A20" s="84">
        <v>3</v>
      </c>
      <c r="B20" s="129" t="s">
        <v>14</v>
      </c>
      <c r="C20" s="130">
        <v>44</v>
      </c>
      <c r="D20" s="130">
        <v>42</v>
      </c>
      <c r="E20" s="130">
        <v>86</v>
      </c>
      <c r="F20" s="22">
        <v>0.5777070321043587</v>
      </c>
      <c r="G20" s="22">
        <v>0.22017533207930351</v>
      </c>
      <c r="H20" s="131">
        <f t="shared" si="0"/>
        <v>2.6238499410836731</v>
      </c>
      <c r="I20" s="95">
        <f t="shared" si="1"/>
        <v>8.6942080583627401E-3</v>
      </c>
    </row>
    <row r="21" spans="1:9" x14ac:dyDescent="0.25">
      <c r="A21" s="84">
        <v>3</v>
      </c>
      <c r="B21" s="129" t="s">
        <v>14</v>
      </c>
      <c r="C21" s="130">
        <v>44</v>
      </c>
      <c r="D21" s="130">
        <v>42</v>
      </c>
      <c r="E21" s="130">
        <v>86</v>
      </c>
      <c r="F21" s="22">
        <v>0.56194268134223124</v>
      </c>
      <c r="G21" s="22">
        <v>0.21993800106101649</v>
      </c>
      <c r="H21" s="131">
        <f t="shared" si="0"/>
        <v>2.5550049497191427</v>
      </c>
      <c r="I21" s="95">
        <f t="shared" si="1"/>
        <v>1.0618628798354734E-2</v>
      </c>
    </row>
    <row r="22" spans="1:9" x14ac:dyDescent="0.25">
      <c r="A22" s="84">
        <v>3</v>
      </c>
      <c r="B22" s="129" t="s">
        <v>14</v>
      </c>
      <c r="C22" s="130">
        <v>44</v>
      </c>
      <c r="D22" s="130">
        <v>42</v>
      </c>
      <c r="E22" s="130">
        <v>86</v>
      </c>
      <c r="F22" s="22">
        <v>0.48600488743566422</v>
      </c>
      <c r="G22" s="22">
        <v>0.21888366022791539</v>
      </c>
      <c r="H22" s="131">
        <f t="shared" si="0"/>
        <v>2.2203799357595058</v>
      </c>
      <c r="I22" s="95">
        <f t="shared" si="1"/>
        <v>2.6392987869443552E-2</v>
      </c>
    </row>
    <row r="23" spans="1:9" x14ac:dyDescent="0.25">
      <c r="A23" s="84">
        <v>3</v>
      </c>
      <c r="B23" s="129" t="s">
        <v>14</v>
      </c>
      <c r="C23" s="130">
        <v>40</v>
      </c>
      <c r="D23" s="130">
        <v>42</v>
      </c>
      <c r="E23" s="130">
        <v>82</v>
      </c>
      <c r="F23" s="22">
        <v>0.31583752850215979</v>
      </c>
      <c r="G23" s="22">
        <v>0.2223010929113641</v>
      </c>
      <c r="H23" s="131">
        <f t="shared" si="0"/>
        <v>1.4207646231774962</v>
      </c>
      <c r="I23" s="95">
        <f t="shared" si="1"/>
        <v>0.15538519846325194</v>
      </c>
    </row>
    <row r="24" spans="1:9" x14ac:dyDescent="0.25">
      <c r="A24" s="84">
        <v>3</v>
      </c>
      <c r="B24" s="129" t="s">
        <v>14</v>
      </c>
      <c r="C24" s="130">
        <v>40</v>
      </c>
      <c r="D24" s="130">
        <v>42</v>
      </c>
      <c r="E24" s="130">
        <v>82</v>
      </c>
      <c r="F24" s="22">
        <v>0.56295438353374194</v>
      </c>
      <c r="G24" s="22">
        <v>0.2252597354857461</v>
      </c>
      <c r="H24" s="131">
        <f t="shared" si="0"/>
        <v>2.4991345316099083</v>
      </c>
      <c r="I24" s="95">
        <f t="shared" si="1"/>
        <v>1.2449703874762408E-2</v>
      </c>
    </row>
    <row r="25" spans="1:9" x14ac:dyDescent="0.25">
      <c r="A25" s="84">
        <v>3</v>
      </c>
      <c r="B25" s="129" t="s">
        <v>14</v>
      </c>
      <c r="C25" s="130">
        <v>40</v>
      </c>
      <c r="D25" s="130">
        <v>42</v>
      </c>
      <c r="E25" s="130">
        <v>82</v>
      </c>
      <c r="F25" s="22">
        <v>0.26568748773052508</v>
      </c>
      <c r="G25" s="22">
        <v>0.22190076536621631</v>
      </c>
      <c r="H25" s="131">
        <f t="shared" si="0"/>
        <v>1.1973256932757528</v>
      </c>
      <c r="I25" s="95">
        <f t="shared" si="1"/>
        <v>0.23117963369472139</v>
      </c>
    </row>
    <row r="26" spans="1:9" ht="15.75" thickBot="1" x14ac:dyDescent="0.3">
      <c r="A26" s="84">
        <v>3</v>
      </c>
      <c r="B26" s="129" t="s">
        <v>14</v>
      </c>
      <c r="C26" s="130">
        <v>40</v>
      </c>
      <c r="D26" s="130">
        <v>42</v>
      </c>
      <c r="E26" s="130">
        <v>82</v>
      </c>
      <c r="F26" s="67">
        <v>0.1172595201980729</v>
      </c>
      <c r="G26" s="67">
        <v>0.22111843890415031</v>
      </c>
      <c r="H26" s="131">
        <f t="shared" si="0"/>
        <v>0.53030186346830244</v>
      </c>
      <c r="I26" s="95">
        <f t="shared" si="1"/>
        <v>0.59590265489273397</v>
      </c>
    </row>
    <row r="27" spans="1:9" x14ac:dyDescent="0.25">
      <c r="A27" s="82">
        <v>4</v>
      </c>
      <c r="B27" s="92" t="s">
        <v>15</v>
      </c>
      <c r="C27" s="93">
        <v>64</v>
      </c>
      <c r="D27" s="93">
        <v>63</v>
      </c>
      <c r="E27" s="93">
        <v>127</v>
      </c>
      <c r="F27" s="14">
        <v>3.1946205606879143E-2</v>
      </c>
      <c r="G27" s="14">
        <v>0.17748812305610531</v>
      </c>
      <c r="H27" s="15">
        <f t="shared" si="0"/>
        <v>0.17999066673763128</v>
      </c>
      <c r="I27" s="94">
        <f t="shared" si="1"/>
        <v>0.85715989540299309</v>
      </c>
    </row>
    <row r="28" spans="1:9" ht="15.75" thickBot="1" x14ac:dyDescent="0.3">
      <c r="A28" s="86">
        <v>4</v>
      </c>
      <c r="B28" s="96" t="s">
        <v>15</v>
      </c>
      <c r="C28" s="97">
        <v>64</v>
      </c>
      <c r="D28" s="97">
        <v>63</v>
      </c>
      <c r="E28" s="97">
        <v>127</v>
      </c>
      <c r="F28" s="29">
        <v>0.63653593046130497</v>
      </c>
      <c r="G28" s="29">
        <v>0.18191537816536649</v>
      </c>
      <c r="H28" s="30">
        <f t="shared" si="0"/>
        <v>3.4990770812277061</v>
      </c>
      <c r="I28" s="98">
        <f t="shared" si="1"/>
        <v>4.6687159279334978E-4</v>
      </c>
    </row>
    <row r="29" spans="1:9" x14ac:dyDescent="0.25">
      <c r="A29" s="82">
        <v>5</v>
      </c>
      <c r="B29" s="92" t="s">
        <v>17</v>
      </c>
      <c r="C29" s="93">
        <v>16</v>
      </c>
      <c r="D29" s="93">
        <v>19</v>
      </c>
      <c r="E29" s="93">
        <v>35</v>
      </c>
      <c r="F29" s="14">
        <v>0.34120701849696239</v>
      </c>
      <c r="G29" s="14">
        <v>0.3417524742472326</v>
      </c>
      <c r="H29" s="15">
        <f t="shared" si="0"/>
        <v>0.99840394498541185</v>
      </c>
      <c r="I29" s="94">
        <f t="shared" si="1"/>
        <v>0.31808352143335039</v>
      </c>
    </row>
    <row r="30" spans="1:9" x14ac:dyDescent="0.25">
      <c r="A30" s="84">
        <v>5</v>
      </c>
      <c r="B30" s="129" t="s">
        <v>17</v>
      </c>
      <c r="C30" s="130">
        <v>16</v>
      </c>
      <c r="D30" s="130">
        <v>19</v>
      </c>
      <c r="E30" s="130">
        <v>35</v>
      </c>
      <c r="F30" s="22">
        <v>0.88673339313576172</v>
      </c>
      <c r="G30" s="22">
        <v>0.35547767936393598</v>
      </c>
      <c r="H30" s="131">
        <f t="shared" si="0"/>
        <v>2.4944840270208055</v>
      </c>
      <c r="I30" s="95">
        <f t="shared" si="1"/>
        <v>1.2614040362733503E-2</v>
      </c>
    </row>
    <row r="31" spans="1:9" ht="15.75" thickBot="1" x14ac:dyDescent="0.3">
      <c r="A31" s="86">
        <v>5</v>
      </c>
      <c r="B31" s="96" t="s">
        <v>17</v>
      </c>
      <c r="C31" s="97">
        <v>16</v>
      </c>
      <c r="D31" s="97">
        <v>19</v>
      </c>
      <c r="E31" s="97">
        <v>35</v>
      </c>
      <c r="F31" s="29">
        <v>1.3160181326934519</v>
      </c>
      <c r="G31" s="29">
        <v>0.37399607048916872</v>
      </c>
      <c r="H31" s="30">
        <f t="shared" si="0"/>
        <v>3.5188020317223225</v>
      </c>
      <c r="I31" s="98">
        <f t="shared" si="1"/>
        <v>4.3350005878539655E-4</v>
      </c>
    </row>
    <row r="32" spans="1:9" ht="15.75" thickBot="1" x14ac:dyDescent="0.3">
      <c r="A32" s="84">
        <v>6</v>
      </c>
      <c r="B32" s="129" t="s">
        <v>19</v>
      </c>
      <c r="C32" s="130">
        <v>164</v>
      </c>
      <c r="D32" s="130">
        <v>79</v>
      </c>
      <c r="E32" s="130">
        <v>243</v>
      </c>
      <c r="F32" s="99">
        <v>0.54691007255362911</v>
      </c>
      <c r="G32" s="99">
        <v>0.20939532164236871</v>
      </c>
      <c r="H32" s="131">
        <f t="shared" si="0"/>
        <v>2.6118543063140156</v>
      </c>
      <c r="I32" s="95">
        <f t="shared" si="1"/>
        <v>9.0052621928184973E-3</v>
      </c>
    </row>
    <row r="33" spans="1:9" x14ac:dyDescent="0.25">
      <c r="A33" s="82">
        <v>7</v>
      </c>
      <c r="B33" s="92" t="s">
        <v>20</v>
      </c>
      <c r="C33" s="93">
        <v>44</v>
      </c>
      <c r="D33" s="93">
        <v>44</v>
      </c>
      <c r="E33" s="93">
        <v>88</v>
      </c>
      <c r="F33" s="14">
        <v>0.1232233575896024</v>
      </c>
      <c r="G33" s="14">
        <v>0.2134029478668717</v>
      </c>
      <c r="H33" s="15">
        <f t="shared" si="0"/>
        <v>0.57742106574119811</v>
      </c>
      <c r="I33" s="94">
        <f t="shared" si="1"/>
        <v>0.56365504701235691</v>
      </c>
    </row>
    <row r="34" spans="1:9" ht="15.75" thickBot="1" x14ac:dyDescent="0.3">
      <c r="A34" s="86">
        <v>7</v>
      </c>
      <c r="B34" s="96" t="s">
        <v>20</v>
      </c>
      <c r="C34" s="97">
        <v>42</v>
      </c>
      <c r="D34" s="97">
        <v>44</v>
      </c>
      <c r="E34" s="97">
        <v>86</v>
      </c>
      <c r="F34" s="29">
        <v>0.27882796869707849</v>
      </c>
      <c r="G34" s="29">
        <v>0.2167690073806563</v>
      </c>
      <c r="H34" s="30">
        <f t="shared" si="0"/>
        <v>1.2862907482315671</v>
      </c>
      <c r="I34" s="98">
        <f t="shared" si="1"/>
        <v>0.19834161012378448</v>
      </c>
    </row>
    <row r="35" spans="1:9" x14ac:dyDescent="0.25">
      <c r="A35" s="84">
        <v>8</v>
      </c>
      <c r="B35" s="129" t="s">
        <v>21</v>
      </c>
      <c r="C35" s="130">
        <v>49</v>
      </c>
      <c r="D35" s="130">
        <v>50</v>
      </c>
      <c r="E35" s="130">
        <v>99</v>
      </c>
      <c r="F35" s="62">
        <v>0.66988565842326042</v>
      </c>
      <c r="G35" s="62">
        <v>0.2065782205888986</v>
      </c>
      <c r="H35" s="131">
        <f t="shared" si="0"/>
        <v>3.2427700098955139</v>
      </c>
      <c r="I35" s="95">
        <f t="shared" si="1"/>
        <v>1.1837372430210102E-3</v>
      </c>
    </row>
    <row r="36" spans="1:9" ht="15.75" thickBot="1" x14ac:dyDescent="0.3">
      <c r="A36" s="84">
        <v>8</v>
      </c>
      <c r="B36" s="129" t="s">
        <v>21</v>
      </c>
      <c r="C36" s="130">
        <v>51</v>
      </c>
      <c r="D36" s="130">
        <v>50</v>
      </c>
      <c r="E36" s="130">
        <v>101</v>
      </c>
      <c r="F36" s="67">
        <v>0.36287774092815012</v>
      </c>
      <c r="G36" s="67">
        <v>0.20064826335421501</v>
      </c>
      <c r="H36" s="131">
        <f t="shared" si="0"/>
        <v>1.80852669672771</v>
      </c>
      <c r="I36" s="95">
        <f t="shared" si="1"/>
        <v>7.0524565649161541E-2</v>
      </c>
    </row>
    <row r="37" spans="1:9" ht="15.75" thickBot="1" x14ac:dyDescent="0.3">
      <c r="A37" s="80">
        <v>9</v>
      </c>
      <c r="B37" s="100" t="s">
        <v>22</v>
      </c>
      <c r="C37" s="101">
        <v>129</v>
      </c>
      <c r="D37" s="101">
        <v>130</v>
      </c>
      <c r="E37" s="101">
        <v>259</v>
      </c>
      <c r="F37" s="43">
        <v>0.9226195739060199</v>
      </c>
      <c r="G37" s="43">
        <v>0.13071932071570849</v>
      </c>
      <c r="H37" s="44">
        <f t="shared" si="0"/>
        <v>7.0580199533973635</v>
      </c>
      <c r="I37" s="102">
        <f t="shared" si="1"/>
        <v>1.6888712650597881E-12</v>
      </c>
    </row>
    <row r="38" spans="1:9" x14ac:dyDescent="0.25">
      <c r="A38" s="84">
        <v>10</v>
      </c>
      <c r="B38" s="129" t="s">
        <v>25</v>
      </c>
      <c r="C38" s="130">
        <v>190</v>
      </c>
      <c r="D38" s="130">
        <v>206</v>
      </c>
      <c r="E38" s="130">
        <v>396</v>
      </c>
      <c r="F38" s="62">
        <v>0.38073179595422052</v>
      </c>
      <c r="G38" s="62">
        <v>0.10149163987101679</v>
      </c>
      <c r="H38" s="131">
        <f t="shared" si="0"/>
        <v>3.7513611607624342</v>
      </c>
      <c r="I38" s="95">
        <f t="shared" si="1"/>
        <v>1.7587713749844802E-4</v>
      </c>
    </row>
    <row r="39" spans="1:9" x14ac:dyDescent="0.25">
      <c r="A39" s="84">
        <v>10</v>
      </c>
      <c r="B39" s="129" t="s">
        <v>25</v>
      </c>
      <c r="C39" s="130">
        <v>190</v>
      </c>
      <c r="D39" s="130">
        <v>206</v>
      </c>
      <c r="E39" s="130">
        <v>396</v>
      </c>
      <c r="F39" s="22">
        <v>0.49354790183969072</v>
      </c>
      <c r="G39" s="22">
        <v>0.1021033269116889</v>
      </c>
      <c r="H39" s="131">
        <f t="shared" si="0"/>
        <v>4.8338082290557454</v>
      </c>
      <c r="I39" s="95">
        <f t="shared" si="1"/>
        <v>1.3394562545787636E-6</v>
      </c>
    </row>
    <row r="40" spans="1:9" x14ac:dyDescent="0.25">
      <c r="A40" s="84">
        <v>10</v>
      </c>
      <c r="B40" s="129" t="s">
        <v>25</v>
      </c>
      <c r="C40" s="130">
        <v>190</v>
      </c>
      <c r="D40" s="130">
        <v>206</v>
      </c>
      <c r="E40" s="130">
        <v>396</v>
      </c>
      <c r="F40" s="22">
        <v>0.18965046961019141</v>
      </c>
      <c r="G40" s="22">
        <v>0.1008114085068675</v>
      </c>
      <c r="H40" s="131">
        <f t="shared" si="0"/>
        <v>1.8812401534621153</v>
      </c>
      <c r="I40" s="95">
        <f t="shared" si="1"/>
        <v>5.9939257884318753E-2</v>
      </c>
    </row>
    <row r="41" spans="1:9" x14ac:dyDescent="0.25">
      <c r="A41" s="84">
        <v>10</v>
      </c>
      <c r="B41" s="129" t="s">
        <v>25</v>
      </c>
      <c r="C41" s="130">
        <v>195</v>
      </c>
      <c r="D41" s="130">
        <v>206</v>
      </c>
      <c r="E41" s="130">
        <v>401</v>
      </c>
      <c r="F41" s="22">
        <v>0.86381914953645256</v>
      </c>
      <c r="G41" s="22">
        <v>0.1044651973416881</v>
      </c>
      <c r="H41" s="131">
        <f t="shared" si="0"/>
        <v>8.2689658519578089</v>
      </c>
      <c r="I41" s="95">
        <f t="shared" si="1"/>
        <v>2.2204460492503131E-16</v>
      </c>
    </row>
    <row r="42" spans="1:9" x14ac:dyDescent="0.25">
      <c r="A42" s="84">
        <v>10</v>
      </c>
      <c r="B42" s="129" t="s">
        <v>25</v>
      </c>
      <c r="C42" s="130">
        <v>195</v>
      </c>
      <c r="D42" s="130">
        <v>206</v>
      </c>
      <c r="E42" s="130">
        <v>401</v>
      </c>
      <c r="F42" s="22">
        <v>0.68083478193611568</v>
      </c>
      <c r="G42" s="22">
        <v>0.10276453241734081</v>
      </c>
      <c r="H42" s="131">
        <f t="shared" si="0"/>
        <v>6.6251922323857091</v>
      </c>
      <c r="I42" s="95">
        <f t="shared" si="1"/>
        <v>3.4679592531006165E-11</v>
      </c>
    </row>
    <row r="43" spans="1:9" ht="15.75" thickBot="1" x14ac:dyDescent="0.3">
      <c r="A43" s="84">
        <v>10</v>
      </c>
      <c r="B43" s="129" t="s">
        <v>25</v>
      </c>
      <c r="C43" s="130">
        <v>195</v>
      </c>
      <c r="D43" s="130">
        <v>206</v>
      </c>
      <c r="E43" s="130">
        <v>401</v>
      </c>
      <c r="F43" s="67">
        <v>0.28857469968759319</v>
      </c>
      <c r="G43" s="67">
        <v>0.10043111405507479</v>
      </c>
      <c r="H43" s="131">
        <f t="shared" si="0"/>
        <v>2.8733595400459615</v>
      </c>
      <c r="I43" s="95">
        <f t="shared" si="1"/>
        <v>4.0613162705191996E-3</v>
      </c>
    </row>
    <row r="44" spans="1:9" x14ac:dyDescent="0.25">
      <c r="A44" s="82">
        <v>11</v>
      </c>
      <c r="B44" s="92" t="s">
        <v>26</v>
      </c>
      <c r="C44" s="93">
        <v>79</v>
      </c>
      <c r="D44" s="93">
        <v>80</v>
      </c>
      <c r="E44" s="93">
        <v>159</v>
      </c>
      <c r="F44" s="14">
        <v>0.71047957748372714</v>
      </c>
      <c r="G44" s="14">
        <v>0.16354079065070981</v>
      </c>
      <c r="H44" s="15">
        <f t="shared" si="0"/>
        <v>4.3443569928750581</v>
      </c>
      <c r="I44" s="94">
        <f t="shared" si="1"/>
        <v>1.3968420302656881E-5</v>
      </c>
    </row>
    <row r="45" spans="1:9" ht="15.75" thickBot="1" x14ac:dyDescent="0.3">
      <c r="A45" s="86">
        <v>11</v>
      </c>
      <c r="B45" s="96" t="s">
        <v>26</v>
      </c>
      <c r="C45" s="97">
        <v>84</v>
      </c>
      <c r="D45" s="97">
        <v>80</v>
      </c>
      <c r="E45" s="97">
        <v>164</v>
      </c>
      <c r="F45" s="29">
        <v>0.57965627181125701</v>
      </c>
      <c r="G45" s="29">
        <v>0.15946522002301289</v>
      </c>
      <c r="H45" s="30">
        <f t="shared" si="0"/>
        <v>3.635001235552211</v>
      </c>
      <c r="I45" s="98">
        <f t="shared" si="1"/>
        <v>2.7797930345618838E-4</v>
      </c>
    </row>
    <row r="46" spans="1:9" x14ac:dyDescent="0.25">
      <c r="A46" s="82">
        <v>12</v>
      </c>
      <c r="B46" s="92" t="s">
        <v>28</v>
      </c>
      <c r="C46" s="93">
        <v>71</v>
      </c>
      <c r="D46" s="93">
        <v>70</v>
      </c>
      <c r="E46" s="93">
        <v>141</v>
      </c>
      <c r="F46" s="14">
        <v>0.3282457452181442</v>
      </c>
      <c r="G46" s="14">
        <v>0.16956502219164679</v>
      </c>
      <c r="H46" s="15">
        <f t="shared" si="0"/>
        <v>1.9358104694914753</v>
      </c>
      <c r="I46" s="94">
        <f t="shared" si="1"/>
        <v>5.2890918184900215E-2</v>
      </c>
    </row>
    <row r="47" spans="1:9" ht="15.75" thickBot="1" x14ac:dyDescent="0.3">
      <c r="A47" s="86">
        <v>12</v>
      </c>
      <c r="B47" s="96" t="s">
        <v>28</v>
      </c>
      <c r="C47" s="97">
        <v>72</v>
      </c>
      <c r="D47" s="97">
        <v>70</v>
      </c>
      <c r="E47" s="97">
        <v>142</v>
      </c>
      <c r="F47" s="29">
        <v>0.43336821407186937</v>
      </c>
      <c r="G47" s="29">
        <v>0.1698113629320134</v>
      </c>
      <c r="H47" s="30">
        <f t="shared" si="0"/>
        <v>2.5520566267722322</v>
      </c>
      <c r="I47" s="98">
        <f t="shared" si="1"/>
        <v>1.0708911213082706E-2</v>
      </c>
    </row>
    <row r="48" spans="1:9" x14ac:dyDescent="0.25">
      <c r="A48" s="84">
        <v>13</v>
      </c>
      <c r="B48" s="129" t="s">
        <v>30</v>
      </c>
      <c r="C48" s="130">
        <v>73</v>
      </c>
      <c r="D48" s="130">
        <v>70</v>
      </c>
      <c r="E48" s="130">
        <v>143</v>
      </c>
      <c r="F48" s="62">
        <v>0.56588197343351787</v>
      </c>
      <c r="G48" s="62">
        <v>0.17059895425069699</v>
      </c>
      <c r="H48" s="131">
        <f t="shared" si="0"/>
        <v>3.3170307281130706</v>
      </c>
      <c r="I48" s="95">
        <f t="shared" si="1"/>
        <v>9.0979609744090695E-4</v>
      </c>
    </row>
    <row r="49" spans="1:9" ht="15.75" thickBot="1" x14ac:dyDescent="0.3">
      <c r="A49" s="84">
        <v>13</v>
      </c>
      <c r="B49" s="129" t="s">
        <v>30</v>
      </c>
      <c r="C49" s="130">
        <v>69</v>
      </c>
      <c r="D49" s="130">
        <v>70</v>
      </c>
      <c r="E49" s="130">
        <v>139</v>
      </c>
      <c r="F49" s="67">
        <v>0.69140295646854322</v>
      </c>
      <c r="G49" s="67">
        <v>0.17463684958625281</v>
      </c>
      <c r="H49" s="131">
        <f t="shared" si="0"/>
        <v>3.9590897230831033</v>
      </c>
      <c r="I49" s="95">
        <f t="shared" si="1"/>
        <v>7.5235970442344424E-5</v>
      </c>
    </row>
    <row r="50" spans="1:9" ht="15.75" thickBot="1" x14ac:dyDescent="0.3">
      <c r="A50" s="80">
        <v>14</v>
      </c>
      <c r="B50" s="100" t="s">
        <v>31</v>
      </c>
      <c r="C50" s="101">
        <v>615</v>
      </c>
      <c r="D50" s="101">
        <v>379</v>
      </c>
      <c r="E50" s="101">
        <v>994</v>
      </c>
      <c r="F50" s="43">
        <v>0.33609761317965769</v>
      </c>
      <c r="G50" s="43">
        <v>0.14084019745128379</v>
      </c>
      <c r="H50" s="44">
        <f t="shared" si="0"/>
        <v>2.3863756176280062</v>
      </c>
      <c r="I50" s="102">
        <f t="shared" si="1"/>
        <v>1.7015362123868671E-2</v>
      </c>
    </row>
    <row r="51" spans="1:9" x14ac:dyDescent="0.25">
      <c r="A51" s="82">
        <v>15</v>
      </c>
      <c r="B51" s="92" t="s">
        <v>53</v>
      </c>
      <c r="C51" s="93">
        <v>386</v>
      </c>
      <c r="D51" s="93">
        <v>295</v>
      </c>
      <c r="E51" s="93">
        <v>681</v>
      </c>
      <c r="F51" s="14">
        <v>5.9048403475876629E-2</v>
      </c>
      <c r="G51" s="14">
        <v>0.13006758329625959</v>
      </c>
      <c r="H51" s="15">
        <f t="shared" si="0"/>
        <v>0.45398247572094863</v>
      </c>
      <c r="I51" s="94">
        <f t="shared" si="1"/>
        <v>0.64984143996955668</v>
      </c>
    </row>
    <row r="52" spans="1:9" x14ac:dyDescent="0.25">
      <c r="A52" s="84">
        <v>15</v>
      </c>
      <c r="B52" s="129" t="s">
        <v>53</v>
      </c>
      <c r="C52" s="130">
        <v>386</v>
      </c>
      <c r="D52" s="130">
        <v>295</v>
      </c>
      <c r="E52" s="130">
        <v>681</v>
      </c>
      <c r="F52" s="22">
        <v>0.45926090498251509</v>
      </c>
      <c r="G52" s="22">
        <v>0.13097080719754631</v>
      </c>
      <c r="H52" s="131">
        <f t="shared" si="0"/>
        <v>3.5065898638755524</v>
      </c>
      <c r="I52" s="95">
        <f t="shared" si="1"/>
        <v>4.5388814649305331E-4</v>
      </c>
    </row>
    <row r="53" spans="1:9" x14ac:dyDescent="0.25">
      <c r="A53" s="84">
        <v>15</v>
      </c>
      <c r="B53" s="129" t="s">
        <v>53</v>
      </c>
      <c r="C53" s="130">
        <v>386</v>
      </c>
      <c r="D53" s="130">
        <v>295</v>
      </c>
      <c r="E53" s="130">
        <v>681</v>
      </c>
      <c r="F53" s="22">
        <v>-5.1503293603776231E-3</v>
      </c>
      <c r="G53" s="22">
        <v>0.13005246349700431</v>
      </c>
      <c r="H53" s="131">
        <f t="shared" si="0"/>
        <v>-3.9601936187054682E-2</v>
      </c>
      <c r="I53" s="95">
        <f t="shared" si="1"/>
        <v>0.96841048379751615</v>
      </c>
    </row>
    <row r="54" spans="1:9" x14ac:dyDescent="0.25">
      <c r="A54" s="84">
        <v>15</v>
      </c>
      <c r="B54" s="129" t="s">
        <v>53</v>
      </c>
      <c r="C54" s="130">
        <v>386</v>
      </c>
      <c r="D54" s="130">
        <v>295</v>
      </c>
      <c r="E54" s="130">
        <v>681</v>
      </c>
      <c r="F54" s="22">
        <v>0.27188943820307532</v>
      </c>
      <c r="G54" s="22">
        <v>0.1303749876140676</v>
      </c>
      <c r="H54" s="131">
        <f t="shared" si="0"/>
        <v>2.085441718375574</v>
      </c>
      <c r="I54" s="95">
        <f t="shared" si="1"/>
        <v>3.7029223309964943E-2</v>
      </c>
    </row>
    <row r="55" spans="1:9" x14ac:dyDescent="0.25">
      <c r="A55" s="84">
        <v>15</v>
      </c>
      <c r="B55" s="129" t="s">
        <v>53</v>
      </c>
      <c r="C55" s="130">
        <v>386</v>
      </c>
      <c r="D55" s="130">
        <v>295</v>
      </c>
      <c r="E55" s="130">
        <v>681</v>
      </c>
      <c r="F55" s="22">
        <v>0.42278665721382902</v>
      </c>
      <c r="G55" s="22">
        <v>0.13083112995990301</v>
      </c>
      <c r="H55" s="131">
        <f t="shared" si="0"/>
        <v>3.2315447962836079</v>
      </c>
      <c r="I55" s="95">
        <f t="shared" si="1"/>
        <v>1.2312302334702707E-3</v>
      </c>
    </row>
    <row r="56" spans="1:9" x14ac:dyDescent="0.25">
      <c r="A56" s="84">
        <v>15</v>
      </c>
      <c r="B56" s="129" t="s">
        <v>53</v>
      </c>
      <c r="C56" s="130">
        <v>421</v>
      </c>
      <c r="D56" s="130">
        <v>295</v>
      </c>
      <c r="E56" s="130">
        <v>716</v>
      </c>
      <c r="F56" s="22">
        <v>5.0687646565209868E-2</v>
      </c>
      <c r="G56" s="22">
        <v>0.13014567746520789</v>
      </c>
      <c r="H56" s="131">
        <f t="shared" si="0"/>
        <v>0.38946853673845833</v>
      </c>
      <c r="I56" s="95">
        <f t="shared" si="1"/>
        <v>0.69692958100210523</v>
      </c>
    </row>
    <row r="57" spans="1:9" x14ac:dyDescent="0.25">
      <c r="A57" s="84">
        <v>15</v>
      </c>
      <c r="B57" s="129" t="s">
        <v>53</v>
      </c>
      <c r="C57" s="130">
        <v>421</v>
      </c>
      <c r="D57" s="130">
        <v>295</v>
      </c>
      <c r="E57" s="130">
        <v>716</v>
      </c>
      <c r="F57" s="22">
        <v>9.6788737308962827E-2</v>
      </c>
      <c r="G57" s="22">
        <v>0.13017450192541771</v>
      </c>
      <c r="H57" s="131">
        <f t="shared" si="0"/>
        <v>0.74353069055272469</v>
      </c>
      <c r="I57" s="95">
        <f t="shared" si="1"/>
        <v>0.4571604476474338</v>
      </c>
    </row>
    <row r="58" spans="1:9" x14ac:dyDescent="0.25">
      <c r="A58" s="84">
        <v>15</v>
      </c>
      <c r="B58" s="129" t="s">
        <v>53</v>
      </c>
      <c r="C58" s="130">
        <v>421</v>
      </c>
      <c r="D58" s="130">
        <v>295</v>
      </c>
      <c r="E58" s="130">
        <v>716</v>
      </c>
      <c r="F58" s="22">
        <v>0.1587753587683553</v>
      </c>
      <c r="G58" s="22">
        <v>0.13024163943751729</v>
      </c>
      <c r="H58" s="131">
        <f t="shared" si="0"/>
        <v>1.2190829250466162</v>
      </c>
      <c r="I58" s="95">
        <f t="shared" si="1"/>
        <v>0.22281271996638297</v>
      </c>
    </row>
    <row r="59" spans="1:9" x14ac:dyDescent="0.25">
      <c r="A59" s="84">
        <v>15</v>
      </c>
      <c r="B59" s="129" t="s">
        <v>53</v>
      </c>
      <c r="C59" s="130">
        <v>421</v>
      </c>
      <c r="D59" s="130">
        <v>295</v>
      </c>
      <c r="E59" s="130">
        <v>716</v>
      </c>
      <c r="F59" s="22">
        <v>5.19034999488594E-2</v>
      </c>
      <c r="G59" s="22">
        <v>0.1301462063557508</v>
      </c>
      <c r="H59" s="131">
        <f t="shared" si="0"/>
        <v>0.39880916549332768</v>
      </c>
      <c r="I59" s="95">
        <f t="shared" si="1"/>
        <v>0.69003382308246319</v>
      </c>
    </row>
    <row r="60" spans="1:9" ht="15.75" thickBot="1" x14ac:dyDescent="0.3">
      <c r="A60" s="86">
        <v>15</v>
      </c>
      <c r="B60" s="96" t="s">
        <v>53</v>
      </c>
      <c r="C60" s="97">
        <v>421</v>
      </c>
      <c r="D60" s="97">
        <v>295</v>
      </c>
      <c r="E60" s="97">
        <v>716</v>
      </c>
      <c r="F60" s="29">
        <v>0.14726300889893831</v>
      </c>
      <c r="G60" s="29">
        <v>0.13022671079789661</v>
      </c>
      <c r="H60" s="30">
        <f t="shared" si="0"/>
        <v>1.1308203055783306</v>
      </c>
      <c r="I60" s="98">
        <f t="shared" si="1"/>
        <v>0.25813073160330413</v>
      </c>
    </row>
    <row r="61" spans="1:9" x14ac:dyDescent="0.25">
      <c r="A61" s="84">
        <v>16</v>
      </c>
      <c r="B61" s="129" t="s">
        <v>34</v>
      </c>
      <c r="C61" s="130">
        <v>25</v>
      </c>
      <c r="D61" s="130">
        <v>20</v>
      </c>
      <c r="E61" s="130">
        <v>45</v>
      </c>
      <c r="F61" s="62">
        <v>5.6866506597506243E-2</v>
      </c>
      <c r="G61" s="62">
        <v>0.30005987920140592</v>
      </c>
      <c r="H61" s="131">
        <f t="shared" si="0"/>
        <v>0.18951719486408364</v>
      </c>
      <c r="I61" s="95">
        <f t="shared" si="1"/>
        <v>0.84968747973933345</v>
      </c>
    </row>
    <row r="62" spans="1:9" x14ac:dyDescent="0.25">
      <c r="A62" s="84">
        <v>16</v>
      </c>
      <c r="B62" s="129" t="s">
        <v>34</v>
      </c>
      <c r="C62" s="130">
        <v>25</v>
      </c>
      <c r="D62" s="130">
        <v>20</v>
      </c>
      <c r="E62" s="130">
        <v>45</v>
      </c>
      <c r="F62" s="22">
        <v>0.34541266753920458</v>
      </c>
      <c r="G62" s="22">
        <v>0.30220136610648918</v>
      </c>
      <c r="H62" s="131">
        <f t="shared" si="0"/>
        <v>1.1429884384357438</v>
      </c>
      <c r="I62" s="95">
        <f t="shared" si="1"/>
        <v>0.25304339135167919</v>
      </c>
    </row>
    <row r="63" spans="1:9" x14ac:dyDescent="0.25">
      <c r="A63" s="84">
        <v>16</v>
      </c>
      <c r="B63" s="129" t="s">
        <v>34</v>
      </c>
      <c r="C63" s="130">
        <v>24</v>
      </c>
      <c r="D63" s="130">
        <v>20</v>
      </c>
      <c r="E63" s="130">
        <v>44</v>
      </c>
      <c r="F63" s="22">
        <v>0.4661083264630359</v>
      </c>
      <c r="G63" s="22">
        <v>0.30681508420206238</v>
      </c>
      <c r="H63" s="131">
        <f t="shared" si="0"/>
        <v>1.5191832164160028</v>
      </c>
      <c r="I63" s="95">
        <f t="shared" si="1"/>
        <v>0.12871638472231584</v>
      </c>
    </row>
    <row r="64" spans="1:9" x14ac:dyDescent="0.25">
      <c r="A64" s="84">
        <v>16</v>
      </c>
      <c r="B64" s="129" t="s">
        <v>34</v>
      </c>
      <c r="C64" s="130">
        <v>20</v>
      </c>
      <c r="D64" s="130">
        <v>20</v>
      </c>
      <c r="E64" s="130">
        <v>40</v>
      </c>
      <c r="F64" s="22">
        <v>-0.13634225644213099</v>
      </c>
      <c r="G64" s="22">
        <v>0.31659495437569218</v>
      </c>
      <c r="H64" s="131">
        <f t="shared" si="0"/>
        <v>-0.43065201942649534</v>
      </c>
      <c r="I64" s="95">
        <f t="shared" si="1"/>
        <v>0.66672141104094029</v>
      </c>
    </row>
    <row r="65" spans="1:9" x14ac:dyDescent="0.25">
      <c r="A65" s="84">
        <v>16</v>
      </c>
      <c r="B65" s="129" t="s">
        <v>34</v>
      </c>
      <c r="C65" s="130">
        <v>20</v>
      </c>
      <c r="D65" s="130">
        <v>20</v>
      </c>
      <c r="E65" s="130">
        <v>40</v>
      </c>
      <c r="F65" s="22">
        <v>1.5597429235984769E-2</v>
      </c>
      <c r="G65" s="22">
        <v>0.31623257421948903</v>
      </c>
      <c r="H65" s="131">
        <f t="shared" si="0"/>
        <v>4.9322652084408572E-2</v>
      </c>
      <c r="I65" s="95">
        <f t="shared" si="1"/>
        <v>0.96066216773177437</v>
      </c>
    </row>
    <row r="66" spans="1:9" x14ac:dyDescent="0.25">
      <c r="A66" s="84">
        <v>16</v>
      </c>
      <c r="B66" s="129" t="s">
        <v>34</v>
      </c>
      <c r="C66" s="130">
        <v>20</v>
      </c>
      <c r="D66" s="130">
        <v>20</v>
      </c>
      <c r="E66" s="130">
        <v>40</v>
      </c>
      <c r="F66" s="22">
        <v>0</v>
      </c>
      <c r="G66" s="22">
        <v>0.31622776601683789</v>
      </c>
      <c r="H66" s="131">
        <f t="shared" si="0"/>
        <v>0</v>
      </c>
      <c r="I66" s="95">
        <f t="shared" si="1"/>
        <v>1</v>
      </c>
    </row>
    <row r="67" spans="1:9" x14ac:dyDescent="0.25">
      <c r="A67" s="84">
        <v>16</v>
      </c>
      <c r="B67" s="129" t="s">
        <v>34</v>
      </c>
      <c r="C67" s="130">
        <v>17</v>
      </c>
      <c r="D67" s="130">
        <v>20</v>
      </c>
      <c r="E67" s="130">
        <v>37</v>
      </c>
      <c r="F67" s="22">
        <v>-0.26373506513051997</v>
      </c>
      <c r="G67" s="22">
        <v>0.33130571660028268</v>
      </c>
      <c r="H67" s="131">
        <f t="shared" si="0"/>
        <v>-0.79604743267594724</v>
      </c>
      <c r="I67" s="95">
        <f t="shared" si="1"/>
        <v>0.42600446637192257</v>
      </c>
    </row>
    <row r="68" spans="1:9" x14ac:dyDescent="0.25">
      <c r="A68" s="84">
        <v>16</v>
      </c>
      <c r="B68" s="129" t="s">
        <v>34</v>
      </c>
      <c r="C68" s="130">
        <v>17</v>
      </c>
      <c r="D68" s="130">
        <v>20</v>
      </c>
      <c r="E68" s="130">
        <v>37</v>
      </c>
      <c r="F68" s="22">
        <v>-0.10136606726376179</v>
      </c>
      <c r="G68" s="22">
        <v>0.33009450440546673</v>
      </c>
      <c r="H68" s="131">
        <f t="shared" si="0"/>
        <v>-0.30708195959315421</v>
      </c>
      <c r="I68" s="95">
        <f t="shared" si="1"/>
        <v>0.75878098890095491</v>
      </c>
    </row>
    <row r="69" spans="1:9" ht="15.75" thickBot="1" x14ac:dyDescent="0.3">
      <c r="A69" s="84">
        <v>16</v>
      </c>
      <c r="B69" s="129" t="s">
        <v>34</v>
      </c>
      <c r="C69" s="130">
        <v>17</v>
      </c>
      <c r="D69" s="130">
        <v>20</v>
      </c>
      <c r="E69" s="130">
        <v>37</v>
      </c>
      <c r="F69" s="67">
        <v>0.3343965711451477</v>
      </c>
      <c r="G69" s="67">
        <v>0.33216656199710398</v>
      </c>
      <c r="H69" s="131">
        <f t="shared" si="0"/>
        <v>1.0067135268963743</v>
      </c>
      <c r="I69" s="95">
        <f t="shared" si="1"/>
        <v>0.31407245981652276</v>
      </c>
    </row>
    <row r="70" spans="1:9" x14ac:dyDescent="0.25">
      <c r="A70" s="82">
        <v>17</v>
      </c>
      <c r="B70" s="92" t="s">
        <v>37</v>
      </c>
      <c r="C70" s="103">
        <v>11</v>
      </c>
      <c r="D70" s="103">
        <v>14</v>
      </c>
      <c r="E70" s="93">
        <v>25</v>
      </c>
      <c r="F70" s="14">
        <v>0.41</v>
      </c>
      <c r="G70" s="14">
        <v>0.4070622339859869</v>
      </c>
      <c r="H70" s="15">
        <f t="shared" si="0"/>
        <v>1.0072169947706675</v>
      </c>
      <c r="I70" s="94">
        <f t="shared" si="1"/>
        <v>0.31383050789510691</v>
      </c>
    </row>
    <row r="71" spans="1:9" x14ac:dyDescent="0.25">
      <c r="A71" s="84">
        <v>17</v>
      </c>
      <c r="B71" s="129" t="s">
        <v>37</v>
      </c>
      <c r="C71" s="132">
        <v>11</v>
      </c>
      <c r="D71" s="132">
        <v>14</v>
      </c>
      <c r="E71" s="130">
        <v>25</v>
      </c>
      <c r="F71" s="22">
        <v>-0.05</v>
      </c>
      <c r="G71" s="22">
        <v>0.4029735256039314</v>
      </c>
      <c r="H71" s="131">
        <f t="shared" si="0"/>
        <v>-0.12407762997597827</v>
      </c>
      <c r="I71" s="95">
        <f t="shared" si="1"/>
        <v>0.90125380996715276</v>
      </c>
    </row>
    <row r="72" spans="1:9" x14ac:dyDescent="0.25">
      <c r="A72" s="84">
        <v>17</v>
      </c>
      <c r="B72" s="129" t="s">
        <v>37</v>
      </c>
      <c r="C72" s="132">
        <v>15</v>
      </c>
      <c r="D72" s="132">
        <v>14</v>
      </c>
      <c r="E72" s="130">
        <v>29</v>
      </c>
      <c r="F72" s="22">
        <v>0.05</v>
      </c>
      <c r="G72" s="22">
        <v>0.37166966723626232</v>
      </c>
      <c r="H72" s="131">
        <f t="shared" si="0"/>
        <v>0.13452806189915975</v>
      </c>
      <c r="I72" s="95">
        <f t="shared" si="1"/>
        <v>0.89298502258390799</v>
      </c>
    </row>
    <row r="73" spans="1:9" x14ac:dyDescent="0.25">
      <c r="A73" s="84">
        <v>17</v>
      </c>
      <c r="B73" s="129" t="s">
        <v>37</v>
      </c>
      <c r="C73" s="132">
        <v>15</v>
      </c>
      <c r="D73" s="132">
        <v>14</v>
      </c>
      <c r="E73" s="130">
        <v>29</v>
      </c>
      <c r="F73" s="22">
        <v>0.83</v>
      </c>
      <c r="G73" s="22">
        <v>0.3872632493564741</v>
      </c>
      <c r="H73" s="131">
        <f t="shared" si="0"/>
        <v>2.1432449409522683</v>
      </c>
      <c r="I73" s="95">
        <f t="shared" si="1"/>
        <v>3.2093435366121303E-2</v>
      </c>
    </row>
    <row r="74" spans="1:9" x14ac:dyDescent="0.25">
      <c r="A74" s="84">
        <v>17</v>
      </c>
      <c r="B74" s="129" t="s">
        <v>37</v>
      </c>
      <c r="C74" s="132">
        <v>18</v>
      </c>
      <c r="D74" s="132">
        <v>14</v>
      </c>
      <c r="E74" s="130">
        <v>32</v>
      </c>
      <c r="F74" s="22">
        <v>0.61</v>
      </c>
      <c r="G74" s="22">
        <v>0.3644148590331176</v>
      </c>
      <c r="H74" s="131">
        <f>F74/G74</f>
        <v>1.6739163754696509</v>
      </c>
      <c r="I74" s="95">
        <f>IF(H74&lt;0,2*_xlfn.NORM.S.DIST(H74,TRUE),2*(1-_xlfn.NORM.S.DIST(H74,TRUE)))</f>
        <v>9.414703540993008E-2</v>
      </c>
    </row>
    <row r="75" spans="1:9" x14ac:dyDescent="0.25">
      <c r="A75" s="84">
        <v>17</v>
      </c>
      <c r="B75" s="129" t="s">
        <v>37</v>
      </c>
      <c r="C75" s="132">
        <v>18</v>
      </c>
      <c r="D75" s="132">
        <v>14</v>
      </c>
      <c r="E75" s="130">
        <v>32</v>
      </c>
      <c r="F75" s="22">
        <v>0.76</v>
      </c>
      <c r="G75" s="22">
        <v>0.36879415258939102</v>
      </c>
      <c r="H75" s="131">
        <f>F75/G75</f>
        <v>2.0607702011104574</v>
      </c>
      <c r="I75" s="95">
        <f>IF(H75&lt;0,2*_xlfn.NORM.S.DIST(H75,TRUE),2*(1-_xlfn.NORM.S.DIST(H75,TRUE)))</f>
        <v>3.9324968635495949E-2</v>
      </c>
    </row>
    <row r="76" spans="1:9" x14ac:dyDescent="0.25">
      <c r="A76" s="84">
        <v>17</v>
      </c>
      <c r="B76" s="129" t="s">
        <v>37</v>
      </c>
      <c r="C76" s="132">
        <v>15</v>
      </c>
      <c r="D76" s="132">
        <v>14</v>
      </c>
      <c r="E76" s="130">
        <v>29</v>
      </c>
      <c r="F76" s="22">
        <v>-0.01</v>
      </c>
      <c r="G76" s="22">
        <v>0.3716139962826604</v>
      </c>
      <c r="H76" s="131">
        <f>F76/G76</f>
        <v>-2.6909643070584754E-2</v>
      </c>
      <c r="I76" s="95">
        <f>IF(H76&lt;0,2*_xlfn.NORM.S.DIST(H76,TRUE),2*(1-_xlfn.NORM.S.DIST(H76,TRUE)))</f>
        <v>0.97853180224556413</v>
      </c>
    </row>
    <row r="77" spans="1:9" ht="15.75" thickBot="1" x14ac:dyDescent="0.3">
      <c r="A77" s="86">
        <v>17</v>
      </c>
      <c r="B77" s="96" t="s">
        <v>37</v>
      </c>
      <c r="C77" s="104">
        <v>15</v>
      </c>
      <c r="D77" s="104">
        <v>14</v>
      </c>
      <c r="E77" s="97">
        <v>29</v>
      </c>
      <c r="F77" s="29">
        <v>0.37</v>
      </c>
      <c r="G77" s="29">
        <v>0.37477404248803609</v>
      </c>
      <c r="H77" s="30">
        <f>F77/G77</f>
        <v>0.9872615444326337</v>
      </c>
      <c r="I77" s="98">
        <f>IF(H77&lt;0,2*_xlfn.NORM.S.DIST(H77,TRUE),2*(1-_xlfn.NORM.S.DIST(H77,TRUE)))</f>
        <v>0.3235144376101966</v>
      </c>
    </row>
  </sheetData>
  <mergeCells count="1">
    <mergeCell ref="A3:L4"/>
  </mergeCells>
  <conditionalFormatting sqref="I78:I1048576">
    <cfRule type="cellIs" dxfId="6" priority="6" operator="greaterThan">
      <formula>0.05</formula>
    </cfRule>
  </conditionalFormatting>
  <conditionalFormatting sqref="F10:F77">
    <cfRule type="cellIs" dxfId="5" priority="5" operator="lessThan">
      <formula>0</formula>
    </cfRule>
  </conditionalFormatting>
  <conditionalFormatting sqref="I10:I77">
    <cfRule type="cellIs" dxfId="4" priority="1" operator="lessThan">
      <formula>0.05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6254-3BB6-4AD5-84D7-24427A523519}">
  <dimension ref="A1:L67"/>
  <sheetViews>
    <sheetView zoomScale="80" zoomScaleNormal="80" workbookViewId="0">
      <selection activeCell="G22" sqref="G22"/>
    </sheetView>
  </sheetViews>
  <sheetFormatPr baseColWidth="10" defaultRowHeight="15" x14ac:dyDescent="0.25"/>
  <cols>
    <col min="1" max="1" width="3.85546875" customWidth="1"/>
    <col min="2" max="2" width="34.28515625" style="4" customWidth="1"/>
    <col min="3" max="3" width="9.5703125" customWidth="1"/>
    <col min="4" max="4" width="7.7109375" customWidth="1"/>
    <col min="5" max="5" width="9.7109375" customWidth="1"/>
    <col min="6" max="6" width="17.5703125" style="1" customWidth="1"/>
    <col min="7" max="7" width="14.42578125" customWidth="1"/>
    <col min="8" max="8" width="8.140625" customWidth="1"/>
  </cols>
  <sheetData>
    <row r="1" spans="1:12" ht="18.75" x14ac:dyDescent="0.3">
      <c r="A1" s="3" t="s">
        <v>75</v>
      </c>
    </row>
    <row r="2" spans="1:12" ht="16.5" customHeight="1" x14ac:dyDescent="0.3">
      <c r="A2" s="3"/>
    </row>
    <row r="3" spans="1:12" ht="16.5" customHeight="1" x14ac:dyDescent="0.25">
      <c r="A3" s="140" t="s">
        <v>2</v>
      </c>
      <c r="B3" s="140"/>
      <c r="C3" s="140"/>
      <c r="D3" s="140"/>
      <c r="E3" s="140"/>
      <c r="F3" s="140"/>
      <c r="G3" s="140"/>
      <c r="H3" s="140"/>
      <c r="I3" s="140"/>
      <c r="J3" s="140"/>
      <c r="K3" s="140"/>
      <c r="L3" s="140"/>
    </row>
    <row r="4" spans="1:12" ht="16.5" customHeight="1" x14ac:dyDescent="0.25">
      <c r="A4" s="140"/>
      <c r="B4" s="140"/>
      <c r="C4" s="140"/>
      <c r="D4" s="140"/>
      <c r="E4" s="140"/>
      <c r="F4" s="140"/>
      <c r="G4" s="140"/>
      <c r="H4" s="140"/>
      <c r="I4" s="140"/>
      <c r="J4" s="140"/>
      <c r="K4" s="140"/>
      <c r="L4" s="140"/>
    </row>
    <row r="5" spans="1:12" ht="16.5" customHeight="1" x14ac:dyDescent="0.25">
      <c r="A5" s="133"/>
      <c r="B5" s="133"/>
      <c r="C5" s="133"/>
      <c r="D5" s="133"/>
      <c r="E5" s="133"/>
      <c r="F5" s="133"/>
      <c r="G5" s="133"/>
      <c r="H5" s="133"/>
      <c r="I5" s="133"/>
      <c r="J5" s="133"/>
      <c r="K5" s="133"/>
      <c r="L5" s="133"/>
    </row>
    <row r="6" spans="1:12" ht="16.5" customHeight="1" x14ac:dyDescent="0.25">
      <c r="A6" s="133"/>
      <c r="B6" s="133"/>
      <c r="C6" s="133"/>
      <c r="D6" s="136" t="s">
        <v>69</v>
      </c>
      <c r="E6" s="134" t="s">
        <v>70</v>
      </c>
      <c r="F6" s="133"/>
      <c r="G6" s="133"/>
      <c r="H6" s="133"/>
      <c r="I6" s="133"/>
      <c r="J6" s="133"/>
      <c r="K6" s="133"/>
      <c r="L6" s="133"/>
    </row>
    <row r="7" spans="1:12" ht="16.5" customHeight="1" x14ac:dyDescent="0.3">
      <c r="A7" s="3"/>
    </row>
    <row r="8" spans="1:12" s="5" customFormat="1" ht="15.75" thickBot="1" x14ac:dyDescent="0.3">
      <c r="B8" s="6"/>
      <c r="C8" s="10" t="s">
        <v>5</v>
      </c>
      <c r="D8" s="10" t="s">
        <v>6</v>
      </c>
      <c r="E8" s="10" t="s">
        <v>9</v>
      </c>
      <c r="F8" s="10" t="s">
        <v>38</v>
      </c>
      <c r="G8" s="79" t="s">
        <v>39</v>
      </c>
      <c r="H8" s="79">
        <f>COUNTIF(E9:E67,"p&gt;0,05")</f>
        <v>10</v>
      </c>
    </row>
    <row r="9" spans="1:12" ht="15.75" thickBot="1" x14ac:dyDescent="0.3">
      <c r="A9" s="80">
        <v>1</v>
      </c>
      <c r="B9" s="45" t="s">
        <v>10</v>
      </c>
      <c r="C9" s="43">
        <v>203</v>
      </c>
      <c r="D9" s="43">
        <v>0.5</v>
      </c>
      <c r="E9" s="43" t="s">
        <v>11</v>
      </c>
      <c r="F9" s="47" t="s">
        <v>40</v>
      </c>
      <c r="G9" s="81" t="s">
        <v>41</v>
      </c>
      <c r="H9" s="79">
        <f>COUNTIF(E9:E67,"p&lt;0,05")</f>
        <v>49</v>
      </c>
    </row>
    <row r="10" spans="1:12" x14ac:dyDescent="0.25">
      <c r="A10" s="82">
        <v>2</v>
      </c>
      <c r="B10" s="16" t="s">
        <v>12</v>
      </c>
      <c r="C10" s="14">
        <v>88</v>
      </c>
      <c r="D10" s="14">
        <v>0.14000000000000001</v>
      </c>
      <c r="E10" s="137" t="s">
        <v>13</v>
      </c>
      <c r="F10" s="18" t="s">
        <v>40</v>
      </c>
    </row>
    <row r="11" spans="1:12" x14ac:dyDescent="0.25">
      <c r="A11" s="84">
        <v>2</v>
      </c>
      <c r="B11" s="23" t="s">
        <v>12</v>
      </c>
      <c r="C11" s="22">
        <v>88</v>
      </c>
      <c r="D11" s="22">
        <v>0.82</v>
      </c>
      <c r="E11" s="22" t="s">
        <v>11</v>
      </c>
      <c r="F11" s="25" t="s">
        <v>40</v>
      </c>
    </row>
    <row r="12" spans="1:12" ht="15.75" thickBot="1" x14ac:dyDescent="0.3">
      <c r="A12" s="84">
        <v>2</v>
      </c>
      <c r="B12" s="68" t="s">
        <v>12</v>
      </c>
      <c r="C12" s="67">
        <v>88</v>
      </c>
      <c r="D12" s="67">
        <v>0.11</v>
      </c>
      <c r="E12" s="85" t="s">
        <v>13</v>
      </c>
      <c r="F12" s="69" t="s">
        <v>40</v>
      </c>
    </row>
    <row r="13" spans="1:12" x14ac:dyDescent="0.25">
      <c r="A13" s="82">
        <v>3</v>
      </c>
      <c r="B13" s="16" t="s">
        <v>14</v>
      </c>
      <c r="C13" s="14">
        <v>126</v>
      </c>
      <c r="D13" s="14">
        <v>0.63</v>
      </c>
      <c r="E13" s="14" t="s">
        <v>11</v>
      </c>
      <c r="F13" s="18" t="s">
        <v>42</v>
      </c>
    </row>
    <row r="14" spans="1:12" x14ac:dyDescent="0.25">
      <c r="A14" s="84">
        <v>3</v>
      </c>
      <c r="B14" s="23" t="s">
        <v>14</v>
      </c>
      <c r="C14" s="22">
        <v>126</v>
      </c>
      <c r="D14" s="22">
        <v>0.71</v>
      </c>
      <c r="E14" s="22" t="s">
        <v>11</v>
      </c>
      <c r="F14" s="25" t="s">
        <v>42</v>
      </c>
    </row>
    <row r="15" spans="1:12" x14ac:dyDescent="0.25">
      <c r="A15" s="84">
        <v>3</v>
      </c>
      <c r="B15" s="23" t="s">
        <v>14</v>
      </c>
      <c r="C15" s="22">
        <v>86</v>
      </c>
      <c r="D15" s="22">
        <v>0.82</v>
      </c>
      <c r="E15" s="22" t="s">
        <v>11</v>
      </c>
      <c r="F15" s="25">
        <v>6</v>
      </c>
    </row>
    <row r="16" spans="1:12" ht="15.75" thickBot="1" x14ac:dyDescent="0.3">
      <c r="A16" s="86">
        <v>3</v>
      </c>
      <c r="B16" s="31" t="s">
        <v>14</v>
      </c>
      <c r="C16" s="29">
        <v>86</v>
      </c>
      <c r="D16" s="29">
        <v>0.69</v>
      </c>
      <c r="E16" s="29" t="s">
        <v>11</v>
      </c>
      <c r="F16" s="32">
        <v>6</v>
      </c>
    </row>
    <row r="17" spans="1:6" x14ac:dyDescent="0.25">
      <c r="A17" s="82">
        <v>4</v>
      </c>
      <c r="B17" s="16" t="s">
        <v>15</v>
      </c>
      <c r="C17" s="14">
        <v>127</v>
      </c>
      <c r="D17" s="14">
        <v>0.23</v>
      </c>
      <c r="E17" s="83" t="s">
        <v>13</v>
      </c>
      <c r="F17" s="18" t="s">
        <v>43</v>
      </c>
    </row>
    <row r="18" spans="1:6" x14ac:dyDescent="0.25">
      <c r="A18" s="84">
        <v>4</v>
      </c>
      <c r="B18" s="23" t="s">
        <v>15</v>
      </c>
      <c r="C18" s="22">
        <v>127</v>
      </c>
      <c r="D18" s="22">
        <v>0.51</v>
      </c>
      <c r="E18" s="22" t="s">
        <v>11</v>
      </c>
      <c r="F18" s="25">
        <v>1</v>
      </c>
    </row>
    <row r="19" spans="1:6" ht="15.75" thickBot="1" x14ac:dyDescent="0.3">
      <c r="A19" s="86">
        <v>4</v>
      </c>
      <c r="B19" s="31" t="s">
        <v>15</v>
      </c>
      <c r="C19" s="29">
        <v>127</v>
      </c>
      <c r="D19" s="29">
        <v>0.38</v>
      </c>
      <c r="E19" s="29" t="s">
        <v>11</v>
      </c>
      <c r="F19" s="32" t="s">
        <v>43</v>
      </c>
    </row>
    <row r="20" spans="1:6" x14ac:dyDescent="0.25">
      <c r="A20" s="82">
        <v>5</v>
      </c>
      <c r="B20" s="16" t="s">
        <v>16</v>
      </c>
      <c r="C20" s="14">
        <v>35</v>
      </c>
      <c r="D20" s="14">
        <v>0.49</v>
      </c>
      <c r="E20" s="83" t="s">
        <v>13</v>
      </c>
      <c r="F20" s="18" t="s">
        <v>44</v>
      </c>
    </row>
    <row r="21" spans="1:6" x14ac:dyDescent="0.25">
      <c r="A21" s="84">
        <v>5</v>
      </c>
      <c r="B21" s="23" t="s">
        <v>17</v>
      </c>
      <c r="C21" s="22">
        <v>35</v>
      </c>
      <c r="D21" s="22">
        <v>0.97</v>
      </c>
      <c r="E21" s="22" t="s">
        <v>11</v>
      </c>
      <c r="F21" s="25" t="s">
        <v>45</v>
      </c>
    </row>
    <row r="22" spans="1:6" ht="15.75" thickBot="1" x14ac:dyDescent="0.3">
      <c r="A22" s="86">
        <v>5</v>
      </c>
      <c r="B22" s="31" t="s">
        <v>17</v>
      </c>
      <c r="C22" s="29">
        <v>35</v>
      </c>
      <c r="D22" s="29">
        <v>0.19</v>
      </c>
      <c r="E22" s="87" t="s">
        <v>13</v>
      </c>
      <c r="F22" s="32" t="s">
        <v>44</v>
      </c>
    </row>
    <row r="23" spans="1:6" ht="15.75" thickBot="1" x14ac:dyDescent="0.3">
      <c r="A23" s="86">
        <v>6</v>
      </c>
      <c r="B23" s="72" t="s">
        <v>18</v>
      </c>
      <c r="C23" s="71">
        <v>243</v>
      </c>
      <c r="D23" s="71">
        <v>0.95</v>
      </c>
      <c r="E23" s="71" t="s">
        <v>11</v>
      </c>
      <c r="F23" s="73" t="s">
        <v>45</v>
      </c>
    </row>
    <row r="24" spans="1:6" x14ac:dyDescent="0.25">
      <c r="A24" s="82">
        <v>7</v>
      </c>
      <c r="B24" s="16" t="s">
        <v>20</v>
      </c>
      <c r="C24" s="14">
        <v>133</v>
      </c>
      <c r="D24" s="14">
        <v>0.59</v>
      </c>
      <c r="E24" s="14" t="s">
        <v>11</v>
      </c>
      <c r="F24" s="18">
        <v>1</v>
      </c>
    </row>
    <row r="25" spans="1:6" x14ac:dyDescent="0.25">
      <c r="A25" s="84">
        <v>7</v>
      </c>
      <c r="B25" s="23" t="s">
        <v>20</v>
      </c>
      <c r="C25" s="22">
        <v>133</v>
      </c>
      <c r="D25" s="22">
        <v>0.41</v>
      </c>
      <c r="E25" s="22" t="s">
        <v>11</v>
      </c>
      <c r="F25" s="25">
        <v>1</v>
      </c>
    </row>
    <row r="26" spans="1:6" x14ac:dyDescent="0.25">
      <c r="A26" s="84">
        <v>7</v>
      </c>
      <c r="B26" s="23" t="s">
        <v>20</v>
      </c>
      <c r="C26" s="22">
        <v>133</v>
      </c>
      <c r="D26" s="22">
        <v>0.39</v>
      </c>
      <c r="E26" s="22" t="s">
        <v>11</v>
      </c>
      <c r="F26" s="25">
        <v>1</v>
      </c>
    </row>
    <row r="27" spans="1:6" x14ac:dyDescent="0.25">
      <c r="A27" s="84">
        <v>7</v>
      </c>
      <c r="B27" s="23" t="s">
        <v>20</v>
      </c>
      <c r="C27" s="22">
        <v>91</v>
      </c>
      <c r="D27" s="22">
        <v>0.56000000000000005</v>
      </c>
      <c r="E27" s="22" t="s">
        <v>11</v>
      </c>
      <c r="F27" s="25" t="s">
        <v>46</v>
      </c>
    </row>
    <row r="28" spans="1:6" x14ac:dyDescent="0.25">
      <c r="A28" s="84">
        <v>7</v>
      </c>
      <c r="B28" s="23" t="s">
        <v>20</v>
      </c>
      <c r="C28" s="22">
        <v>91</v>
      </c>
      <c r="D28" s="22">
        <v>0.23</v>
      </c>
      <c r="E28" s="88" t="s">
        <v>13</v>
      </c>
      <c r="F28" s="25" t="s">
        <v>46</v>
      </c>
    </row>
    <row r="29" spans="1:6" ht="15.75" thickBot="1" x14ac:dyDescent="0.3">
      <c r="A29" s="86">
        <v>7</v>
      </c>
      <c r="B29" s="31" t="s">
        <v>20</v>
      </c>
      <c r="C29" s="29">
        <v>89</v>
      </c>
      <c r="D29" s="29">
        <v>0.56999999999999995</v>
      </c>
      <c r="E29" s="29" t="s">
        <v>11</v>
      </c>
      <c r="F29" s="32">
        <v>5</v>
      </c>
    </row>
    <row r="30" spans="1:6" x14ac:dyDescent="0.25">
      <c r="A30" s="82">
        <v>8</v>
      </c>
      <c r="B30" s="16" t="s">
        <v>21</v>
      </c>
      <c r="C30" s="14">
        <v>150</v>
      </c>
      <c r="D30" s="14">
        <v>0.57999999999999996</v>
      </c>
      <c r="E30" s="14" t="s">
        <v>11</v>
      </c>
      <c r="F30" s="18">
        <v>1</v>
      </c>
    </row>
    <row r="31" spans="1:6" x14ac:dyDescent="0.25">
      <c r="A31" s="84">
        <v>8</v>
      </c>
      <c r="B31" s="23" t="s">
        <v>21</v>
      </c>
      <c r="C31" s="22">
        <v>150</v>
      </c>
      <c r="D31" s="22">
        <v>0.52</v>
      </c>
      <c r="E31" s="22" t="s">
        <v>11</v>
      </c>
      <c r="F31" s="25" t="s">
        <v>45</v>
      </c>
    </row>
    <row r="32" spans="1:6" x14ac:dyDescent="0.25">
      <c r="A32" s="84">
        <v>8</v>
      </c>
      <c r="B32" s="23" t="s">
        <v>21</v>
      </c>
      <c r="C32" s="22">
        <v>150</v>
      </c>
      <c r="D32" s="22">
        <v>0.87</v>
      </c>
      <c r="E32" s="22" t="s">
        <v>11</v>
      </c>
      <c r="F32" s="25">
        <v>1</v>
      </c>
    </row>
    <row r="33" spans="1:6" x14ac:dyDescent="0.25">
      <c r="A33" s="84">
        <v>8</v>
      </c>
      <c r="B33" s="68" t="s">
        <v>21</v>
      </c>
      <c r="C33" s="67">
        <v>101</v>
      </c>
      <c r="D33" s="67">
        <v>0.76</v>
      </c>
      <c r="E33" s="67" t="s">
        <v>11</v>
      </c>
      <c r="F33" s="69">
        <v>6</v>
      </c>
    </row>
    <row r="34" spans="1:6" ht="15.75" thickBot="1" x14ac:dyDescent="0.3">
      <c r="A34" s="86">
        <v>8</v>
      </c>
      <c r="B34" s="31" t="s">
        <v>21</v>
      </c>
      <c r="C34" s="29">
        <v>101</v>
      </c>
      <c r="D34" s="29">
        <v>0.76</v>
      </c>
      <c r="E34" s="29" t="s">
        <v>11</v>
      </c>
      <c r="F34" s="32">
        <v>6</v>
      </c>
    </row>
    <row r="35" spans="1:6" x14ac:dyDescent="0.25">
      <c r="A35" s="82">
        <v>9</v>
      </c>
      <c r="B35" s="16" t="s">
        <v>23</v>
      </c>
      <c r="C35" s="14">
        <v>259</v>
      </c>
      <c r="D35" s="14">
        <v>2.5</v>
      </c>
      <c r="E35" s="14" t="s">
        <v>11</v>
      </c>
      <c r="F35" s="18" t="s">
        <v>47</v>
      </c>
    </row>
    <row r="36" spans="1:6" x14ac:dyDescent="0.25">
      <c r="A36" s="84">
        <v>9</v>
      </c>
      <c r="B36" s="23" t="s">
        <v>22</v>
      </c>
      <c r="C36" s="22">
        <v>259</v>
      </c>
      <c r="D36" s="22">
        <v>1.46</v>
      </c>
      <c r="E36" s="22" t="s">
        <v>11</v>
      </c>
      <c r="F36" s="25" t="s">
        <v>47</v>
      </c>
    </row>
    <row r="37" spans="1:6" ht="15.75" thickBot="1" x14ac:dyDescent="0.3">
      <c r="A37" s="86">
        <v>9</v>
      </c>
      <c r="B37" s="31" t="s">
        <v>22</v>
      </c>
      <c r="C37" s="29">
        <v>259</v>
      </c>
      <c r="D37" s="29">
        <v>0.92</v>
      </c>
      <c r="E37" s="29" t="s">
        <v>11</v>
      </c>
      <c r="F37" s="32" t="s">
        <v>47</v>
      </c>
    </row>
    <row r="38" spans="1:6" x14ac:dyDescent="0.25">
      <c r="A38">
        <v>10</v>
      </c>
      <c r="B38" s="89" t="s">
        <v>24</v>
      </c>
      <c r="C38" s="62">
        <v>591</v>
      </c>
      <c r="D38" s="62">
        <v>0.63</v>
      </c>
      <c r="E38" s="62" t="s">
        <v>11</v>
      </c>
      <c r="F38" s="63" t="s">
        <v>48</v>
      </c>
    </row>
    <row r="39" spans="1:6" x14ac:dyDescent="0.25">
      <c r="A39">
        <v>10</v>
      </c>
      <c r="B39" s="23" t="s">
        <v>25</v>
      </c>
      <c r="C39" s="22">
        <v>591</v>
      </c>
      <c r="D39" s="22">
        <v>0.24</v>
      </c>
      <c r="E39" s="22" t="s">
        <v>11</v>
      </c>
      <c r="F39" s="20">
        <v>1</v>
      </c>
    </row>
    <row r="40" spans="1:6" x14ac:dyDescent="0.25">
      <c r="A40">
        <v>10</v>
      </c>
      <c r="B40" s="23" t="s">
        <v>25</v>
      </c>
      <c r="C40" s="22">
        <v>591</v>
      </c>
      <c r="D40" s="22">
        <v>-0.05</v>
      </c>
      <c r="E40" s="88" t="s">
        <v>13</v>
      </c>
      <c r="F40" s="20" t="s">
        <v>48</v>
      </c>
    </row>
    <row r="41" spans="1:6" x14ac:dyDescent="0.25">
      <c r="A41">
        <v>10</v>
      </c>
      <c r="B41" s="23" t="s">
        <v>25</v>
      </c>
      <c r="C41" s="22">
        <v>401</v>
      </c>
      <c r="D41" s="22">
        <v>0.78</v>
      </c>
      <c r="E41" s="22" t="s">
        <v>11</v>
      </c>
      <c r="F41" s="20">
        <v>6</v>
      </c>
    </row>
    <row r="42" spans="1:6" ht="15.75" thickBot="1" x14ac:dyDescent="0.3">
      <c r="A42">
        <v>10</v>
      </c>
      <c r="B42" s="68" t="s">
        <v>25</v>
      </c>
      <c r="C42" s="67">
        <v>401</v>
      </c>
      <c r="D42" s="67">
        <v>0.28999999999999998</v>
      </c>
      <c r="E42" s="67" t="s">
        <v>11</v>
      </c>
      <c r="F42" s="66">
        <v>6</v>
      </c>
    </row>
    <row r="43" spans="1:6" x14ac:dyDescent="0.25">
      <c r="A43" s="82">
        <v>11</v>
      </c>
      <c r="B43" s="16" t="s">
        <v>26</v>
      </c>
      <c r="C43" s="14">
        <v>243</v>
      </c>
      <c r="D43" s="14">
        <v>1.33</v>
      </c>
      <c r="E43" s="14" t="s">
        <v>11</v>
      </c>
      <c r="F43" s="18" t="s">
        <v>48</v>
      </c>
    </row>
    <row r="44" spans="1:6" x14ac:dyDescent="0.25">
      <c r="A44" s="84">
        <v>11</v>
      </c>
      <c r="B44" s="23" t="s">
        <v>26</v>
      </c>
      <c r="C44" s="22">
        <v>243</v>
      </c>
      <c r="D44" s="22">
        <v>1.08</v>
      </c>
      <c r="E44" s="22" t="s">
        <v>11</v>
      </c>
      <c r="F44" s="25" t="s">
        <v>48</v>
      </c>
    </row>
    <row r="45" spans="1:6" x14ac:dyDescent="0.25">
      <c r="A45" s="84">
        <v>11</v>
      </c>
      <c r="B45" s="23" t="s">
        <v>26</v>
      </c>
      <c r="C45" s="22">
        <v>243</v>
      </c>
      <c r="D45" s="22">
        <v>0.57999999999999996</v>
      </c>
      <c r="E45" s="22" t="s">
        <v>11</v>
      </c>
      <c r="F45" s="25" t="s">
        <v>48</v>
      </c>
    </row>
    <row r="46" spans="1:6" x14ac:dyDescent="0.25">
      <c r="A46" s="84">
        <v>11</v>
      </c>
      <c r="B46" s="23" t="s">
        <v>26</v>
      </c>
      <c r="C46" s="22">
        <v>164</v>
      </c>
      <c r="D46" s="22">
        <v>1.44</v>
      </c>
      <c r="E46" s="22" t="s">
        <v>11</v>
      </c>
      <c r="F46" s="25">
        <v>6</v>
      </c>
    </row>
    <row r="47" spans="1:6" x14ac:dyDescent="0.25">
      <c r="A47" s="84">
        <v>11</v>
      </c>
      <c r="B47" s="23" t="s">
        <v>26</v>
      </c>
      <c r="C47" s="22">
        <v>164</v>
      </c>
      <c r="D47" s="22">
        <v>0.96</v>
      </c>
      <c r="E47" s="22" t="s">
        <v>11</v>
      </c>
      <c r="F47" s="25">
        <v>6</v>
      </c>
    </row>
    <row r="48" spans="1:6" ht="15.75" thickBot="1" x14ac:dyDescent="0.3">
      <c r="A48" s="86">
        <v>11</v>
      </c>
      <c r="B48" s="31" t="s">
        <v>26</v>
      </c>
      <c r="C48" s="29">
        <v>164</v>
      </c>
      <c r="D48" s="29">
        <v>0.64</v>
      </c>
      <c r="E48" s="29" t="s">
        <v>11</v>
      </c>
      <c r="F48" s="32">
        <v>6</v>
      </c>
    </row>
    <row r="49" spans="1:6" x14ac:dyDescent="0.25">
      <c r="A49" s="82">
        <v>12</v>
      </c>
      <c r="B49" s="16" t="s">
        <v>27</v>
      </c>
      <c r="C49" s="14">
        <v>213</v>
      </c>
      <c r="D49" s="14">
        <v>1.34</v>
      </c>
      <c r="E49" s="14" t="s">
        <v>11</v>
      </c>
      <c r="F49" s="18" t="s">
        <v>47</v>
      </c>
    </row>
    <row r="50" spans="1:6" x14ac:dyDescent="0.25">
      <c r="A50" s="84">
        <v>12</v>
      </c>
      <c r="B50" s="23" t="s">
        <v>28</v>
      </c>
      <c r="C50" s="22">
        <v>213</v>
      </c>
      <c r="D50" s="22">
        <v>0.71</v>
      </c>
      <c r="E50" s="22" t="s">
        <v>11</v>
      </c>
      <c r="F50" s="25">
        <v>1</v>
      </c>
    </row>
    <row r="51" spans="1:6" x14ac:dyDescent="0.25">
      <c r="A51" s="84">
        <v>12</v>
      </c>
      <c r="B51" s="23" t="s">
        <v>28</v>
      </c>
      <c r="C51" s="22">
        <v>213</v>
      </c>
      <c r="D51" s="22">
        <v>0.8</v>
      </c>
      <c r="E51" s="22" t="s">
        <v>11</v>
      </c>
      <c r="F51" s="25" t="s">
        <v>47</v>
      </c>
    </row>
    <row r="52" spans="1:6" x14ac:dyDescent="0.25">
      <c r="A52" s="84">
        <v>12</v>
      </c>
      <c r="B52" s="23" t="s">
        <v>28</v>
      </c>
      <c r="C52" s="22">
        <v>213</v>
      </c>
      <c r="D52" s="22">
        <v>0.34</v>
      </c>
      <c r="E52" s="22" t="s">
        <v>11</v>
      </c>
      <c r="F52" s="25" t="s">
        <v>47</v>
      </c>
    </row>
    <row r="53" spans="1:6" ht="15.75" thickBot="1" x14ac:dyDescent="0.3">
      <c r="A53" s="86">
        <v>12</v>
      </c>
      <c r="B53" s="31" t="s">
        <v>28</v>
      </c>
      <c r="C53" s="29">
        <v>142</v>
      </c>
      <c r="D53" s="29">
        <v>1.08</v>
      </c>
      <c r="E53" s="29" t="s">
        <v>11</v>
      </c>
      <c r="F53" s="32">
        <v>5</v>
      </c>
    </row>
    <row r="54" spans="1:6" x14ac:dyDescent="0.25">
      <c r="A54" s="82">
        <v>13</v>
      </c>
      <c r="B54" s="16" t="s">
        <v>29</v>
      </c>
      <c r="C54" s="14">
        <v>212</v>
      </c>
      <c r="D54" s="14">
        <v>1.79</v>
      </c>
      <c r="E54" s="14" t="s">
        <v>11</v>
      </c>
      <c r="F54" s="18" t="s">
        <v>49</v>
      </c>
    </row>
    <row r="55" spans="1:6" x14ac:dyDescent="0.25">
      <c r="A55" s="84">
        <v>13</v>
      </c>
      <c r="B55" s="23" t="s">
        <v>50</v>
      </c>
      <c r="C55" s="22">
        <v>212</v>
      </c>
      <c r="D55" s="22">
        <v>0.51</v>
      </c>
      <c r="E55" s="22" t="s">
        <v>11</v>
      </c>
      <c r="F55" s="25">
        <v>1</v>
      </c>
    </row>
    <row r="56" spans="1:6" x14ac:dyDescent="0.25">
      <c r="A56" s="84">
        <v>13</v>
      </c>
      <c r="B56" s="23" t="s">
        <v>50</v>
      </c>
      <c r="C56" s="22">
        <v>212</v>
      </c>
      <c r="D56" s="22">
        <v>0.93</v>
      </c>
      <c r="E56" s="22" t="s">
        <v>11</v>
      </c>
      <c r="F56" s="25" t="s">
        <v>49</v>
      </c>
    </row>
    <row r="57" spans="1:6" x14ac:dyDescent="0.25">
      <c r="A57" s="84">
        <v>13</v>
      </c>
      <c r="B57" s="23" t="s">
        <v>50</v>
      </c>
      <c r="C57" s="22">
        <v>212</v>
      </c>
      <c r="D57" s="22">
        <v>0.86</v>
      </c>
      <c r="E57" s="22" t="s">
        <v>11</v>
      </c>
      <c r="F57" s="25" t="s">
        <v>49</v>
      </c>
    </row>
    <row r="58" spans="1:6" x14ac:dyDescent="0.25">
      <c r="A58" s="84">
        <v>13</v>
      </c>
      <c r="B58" s="23" t="s">
        <v>50</v>
      </c>
      <c r="C58" s="22">
        <v>143</v>
      </c>
      <c r="D58" s="22">
        <v>1.94</v>
      </c>
      <c r="E58" s="22" t="s">
        <v>11</v>
      </c>
      <c r="F58" s="25">
        <v>2</v>
      </c>
    </row>
    <row r="59" spans="1:6" x14ac:dyDescent="0.25">
      <c r="A59" s="84">
        <v>13</v>
      </c>
      <c r="B59" s="23" t="s">
        <v>50</v>
      </c>
      <c r="C59" s="22">
        <v>143</v>
      </c>
      <c r="D59" s="22">
        <v>1.04</v>
      </c>
      <c r="E59" s="22" t="s">
        <v>11</v>
      </c>
      <c r="F59" s="25">
        <v>2</v>
      </c>
    </row>
    <row r="60" spans="1:6" x14ac:dyDescent="0.25">
      <c r="A60" s="84">
        <v>13</v>
      </c>
      <c r="B60" s="23" t="s">
        <v>50</v>
      </c>
      <c r="C60" s="22">
        <v>143</v>
      </c>
      <c r="D60" s="22">
        <v>0.56999999999999995</v>
      </c>
      <c r="E60" s="22" t="s">
        <v>11</v>
      </c>
      <c r="F60" s="25">
        <v>2</v>
      </c>
    </row>
    <row r="61" spans="1:6" ht="15.75" thickBot="1" x14ac:dyDescent="0.3">
      <c r="A61" s="84">
        <v>13</v>
      </c>
      <c r="B61" s="68" t="s">
        <v>50</v>
      </c>
      <c r="C61" s="67">
        <v>139</v>
      </c>
      <c r="D61" s="67">
        <v>1.19</v>
      </c>
      <c r="E61" s="67" t="s">
        <v>11</v>
      </c>
      <c r="F61" s="69">
        <v>5</v>
      </c>
    </row>
    <row r="62" spans="1:6" ht="15.75" thickBot="1" x14ac:dyDescent="0.3">
      <c r="A62" s="80">
        <v>14</v>
      </c>
      <c r="B62" s="45" t="s">
        <v>31</v>
      </c>
      <c r="C62" s="43">
        <v>881</v>
      </c>
      <c r="D62" s="43">
        <v>0.34</v>
      </c>
      <c r="E62" s="43" t="s">
        <v>11</v>
      </c>
      <c r="F62" s="47" t="s">
        <v>49</v>
      </c>
    </row>
    <row r="63" spans="1:6" x14ac:dyDescent="0.25">
      <c r="A63" s="82">
        <v>15</v>
      </c>
      <c r="B63" s="16" t="s">
        <v>51</v>
      </c>
      <c r="C63" s="14">
        <v>265</v>
      </c>
      <c r="D63" s="14">
        <v>0.8</v>
      </c>
      <c r="E63" s="14" t="s">
        <v>11</v>
      </c>
      <c r="F63" s="18">
        <v>1</v>
      </c>
    </row>
    <row r="64" spans="1:6" ht="15.75" thickBot="1" x14ac:dyDescent="0.3">
      <c r="A64" s="86">
        <v>15</v>
      </c>
      <c r="B64" s="31" t="s">
        <v>51</v>
      </c>
      <c r="C64" s="29">
        <v>174</v>
      </c>
      <c r="D64" s="29">
        <v>1.19</v>
      </c>
      <c r="E64" s="29" t="s">
        <v>11</v>
      </c>
      <c r="F64" s="90" t="s">
        <v>52</v>
      </c>
    </row>
    <row r="65" spans="1:6" ht="15.75" thickBot="1" x14ac:dyDescent="0.3">
      <c r="A65" s="80">
        <v>16</v>
      </c>
      <c r="B65" s="45" t="s">
        <v>35</v>
      </c>
      <c r="C65" s="43">
        <v>45</v>
      </c>
      <c r="D65" s="43">
        <v>0.14000000000000001</v>
      </c>
      <c r="E65" s="91" t="s">
        <v>13</v>
      </c>
      <c r="F65" s="47" t="s">
        <v>45</v>
      </c>
    </row>
    <row r="66" spans="1:6" x14ac:dyDescent="0.25">
      <c r="A66" s="82">
        <v>17</v>
      </c>
      <c r="B66" s="16" t="s">
        <v>36</v>
      </c>
      <c r="C66" s="14">
        <v>29</v>
      </c>
      <c r="D66" s="14">
        <v>-0.01</v>
      </c>
      <c r="E66" s="83" t="s">
        <v>13</v>
      </c>
      <c r="F66" s="18" t="s">
        <v>45</v>
      </c>
    </row>
    <row r="67" spans="1:6" ht="15.75" thickBot="1" x14ac:dyDescent="0.3">
      <c r="A67" s="86">
        <v>17</v>
      </c>
      <c r="B67" s="31" t="s">
        <v>36</v>
      </c>
      <c r="C67" s="29">
        <v>29</v>
      </c>
      <c r="D67" s="29">
        <v>0.69</v>
      </c>
      <c r="E67" s="87" t="s">
        <v>13</v>
      </c>
      <c r="F67" s="32">
        <v>1</v>
      </c>
    </row>
  </sheetData>
  <mergeCells count="1">
    <mergeCell ref="A3:L4"/>
  </mergeCells>
  <conditionalFormatting sqref="D9:D67">
    <cfRule type="cellIs" dxfId="3" priority="2" operator="lessThan">
      <formula>0</formula>
    </cfRule>
  </conditionalFormatting>
  <conditionalFormatting sqref="E9:E67">
    <cfRule type="containsText" dxfId="2" priority="1" operator="containsText" text="p&lt;0,05">
      <formula>NOT(ISERROR(SEARCH("p&lt;0,05",E9)))</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F491-99A4-4B6E-AEC8-61514C91F093}">
  <dimension ref="A1:X103"/>
  <sheetViews>
    <sheetView zoomScale="80" zoomScaleNormal="80" workbookViewId="0">
      <selection activeCell="V23" sqref="V23"/>
    </sheetView>
  </sheetViews>
  <sheetFormatPr baseColWidth="10" defaultRowHeight="15" x14ac:dyDescent="0.25"/>
  <cols>
    <col min="1" max="1" width="5.140625" customWidth="1"/>
    <col min="2" max="2" width="31.7109375" style="4" customWidth="1"/>
    <col min="3" max="3" width="10.85546875" customWidth="1"/>
    <col min="4" max="4" width="8.7109375" customWidth="1"/>
    <col min="5" max="5" width="6.42578125" customWidth="1"/>
    <col min="6" max="6" width="5.5703125" customWidth="1"/>
    <col min="7" max="7" width="6.28515625" customWidth="1"/>
    <col min="8" max="8" width="8.42578125" customWidth="1"/>
    <col min="9" max="9" width="8.5703125" customWidth="1"/>
    <col min="10" max="10" width="2.5703125" customWidth="1"/>
    <col min="11" max="11" width="11.140625" hidden="1" customWidth="1"/>
    <col min="12" max="12" width="6" customWidth="1"/>
    <col min="13" max="13" width="6.5703125" style="1" customWidth="1"/>
    <col min="14" max="14" width="9.140625" style="1" customWidth="1"/>
    <col min="17" max="17" width="9.5703125" customWidth="1"/>
    <col min="18" max="18" width="9.140625" customWidth="1"/>
    <col min="19" max="20" width="5" customWidth="1"/>
    <col min="21" max="21" width="6.140625" customWidth="1"/>
    <col min="22" max="23" width="5" customWidth="1"/>
    <col min="24" max="24" width="5.85546875" customWidth="1"/>
  </cols>
  <sheetData>
    <row r="1" spans="1:24" ht="18.75" x14ac:dyDescent="0.3">
      <c r="A1" s="3" t="s">
        <v>76</v>
      </c>
    </row>
    <row r="3" spans="1:24" ht="15" customHeight="1" x14ac:dyDescent="0.25">
      <c r="A3" s="140" t="s">
        <v>2</v>
      </c>
      <c r="B3" s="140"/>
      <c r="C3" s="140"/>
      <c r="D3" s="140"/>
      <c r="E3" s="140"/>
      <c r="F3" s="140"/>
      <c r="G3" s="140"/>
      <c r="H3" s="140"/>
      <c r="I3" s="140"/>
      <c r="J3" s="140"/>
      <c r="K3" s="140"/>
      <c r="L3" s="140"/>
      <c r="M3" s="140"/>
      <c r="N3" s="140"/>
    </row>
    <row r="4" spans="1:24" x14ac:dyDescent="0.25">
      <c r="A4" s="140"/>
      <c r="B4" s="140"/>
      <c r="C4" s="140"/>
      <c r="D4" s="140"/>
      <c r="E4" s="140"/>
      <c r="F4" s="140"/>
      <c r="G4" s="140"/>
      <c r="H4" s="140"/>
      <c r="I4" s="140"/>
      <c r="J4" s="140"/>
      <c r="K4" s="140"/>
      <c r="L4" s="140"/>
      <c r="M4" s="140"/>
      <c r="N4" s="140"/>
    </row>
    <row r="5" spans="1:24" x14ac:dyDescent="0.25">
      <c r="A5" s="140"/>
      <c r="B5" s="140"/>
      <c r="C5" s="140"/>
      <c r="D5" s="140"/>
      <c r="E5" s="140"/>
      <c r="F5" s="140"/>
      <c r="G5" s="140"/>
      <c r="H5" s="140"/>
      <c r="I5" s="140"/>
      <c r="J5" s="140"/>
      <c r="K5" s="140"/>
      <c r="L5" s="140"/>
      <c r="M5" s="140"/>
      <c r="N5" s="140"/>
    </row>
    <row r="6" spans="1:24" x14ac:dyDescent="0.25">
      <c r="A6" s="133"/>
      <c r="B6" s="133"/>
      <c r="C6" s="133"/>
      <c r="D6" s="133"/>
      <c r="E6" s="133"/>
      <c r="F6" s="133"/>
      <c r="G6" s="133"/>
      <c r="H6" s="133"/>
      <c r="I6" s="133"/>
      <c r="J6" s="133"/>
      <c r="K6" s="133"/>
      <c r="L6" s="133"/>
      <c r="M6" s="133"/>
      <c r="N6" s="133"/>
    </row>
    <row r="7" spans="1:24" x14ac:dyDescent="0.25">
      <c r="A7" s="146" t="s">
        <v>61</v>
      </c>
      <c r="B7" s="146"/>
      <c r="C7" s="146"/>
      <c r="D7" s="146"/>
      <c r="E7" s="146"/>
      <c r="F7" s="146"/>
      <c r="G7" s="146"/>
      <c r="H7" s="146"/>
      <c r="I7" s="146"/>
      <c r="J7" s="146"/>
      <c r="K7" s="146"/>
      <c r="L7" s="146"/>
      <c r="M7" s="146"/>
      <c r="N7" s="146"/>
    </row>
    <row r="9" spans="1:24" x14ac:dyDescent="0.25">
      <c r="C9" s="142" t="s">
        <v>0</v>
      </c>
      <c r="D9" s="142"/>
      <c r="E9" s="142"/>
      <c r="F9" s="142"/>
      <c r="G9" s="142"/>
      <c r="H9" s="142"/>
      <c r="I9" s="142"/>
      <c r="K9" s="4"/>
      <c r="L9" s="143" t="s">
        <v>1</v>
      </c>
      <c r="M9" s="144"/>
      <c r="N9" s="145"/>
    </row>
    <row r="10" spans="1:24" s="5" customFormat="1" ht="31.5" customHeight="1" thickBot="1" x14ac:dyDescent="0.3">
      <c r="B10" s="6"/>
      <c r="C10" s="7" t="s">
        <v>3</v>
      </c>
      <c r="D10" s="7" t="s">
        <v>4</v>
      </c>
      <c r="E10" s="7" t="s">
        <v>5</v>
      </c>
      <c r="F10" s="8" t="s">
        <v>6</v>
      </c>
      <c r="G10" s="8" t="s">
        <v>7</v>
      </c>
      <c r="H10" s="8" t="s">
        <v>8</v>
      </c>
      <c r="I10" s="8" t="s">
        <v>9</v>
      </c>
      <c r="K10" s="6"/>
      <c r="L10" s="9" t="s">
        <v>5</v>
      </c>
      <c r="M10" s="10" t="s">
        <v>6</v>
      </c>
      <c r="N10" s="8" t="s">
        <v>9</v>
      </c>
      <c r="S10" s="147" t="s">
        <v>0</v>
      </c>
      <c r="T10" s="147"/>
      <c r="U10" s="147"/>
      <c r="V10" s="147" t="s">
        <v>1</v>
      </c>
      <c r="W10" s="147"/>
      <c r="X10" s="147"/>
    </row>
    <row r="11" spans="1:24" x14ac:dyDescent="0.25">
      <c r="A11">
        <v>1</v>
      </c>
      <c r="B11" s="11" t="s">
        <v>10</v>
      </c>
      <c r="C11" s="12">
        <v>139</v>
      </c>
      <c r="D11" s="12">
        <v>64</v>
      </c>
      <c r="E11" s="13">
        <v>203</v>
      </c>
      <c r="F11" s="14">
        <v>0.13573534393842199</v>
      </c>
      <c r="G11" s="14">
        <v>0.15121052913259089</v>
      </c>
      <c r="H11" s="14">
        <f t="shared" ref="H11:H19" si="0">F11/G11</f>
        <v>0.89765801837384429</v>
      </c>
      <c r="I11" s="14">
        <f t="shared" ref="I11:I19" si="1">IF(H11&lt;0,2*_xlfn.NORM.S.DIST(H11,TRUE),2*(1-_xlfn.NORM.S.DIST(H11,TRUE)))</f>
        <v>0.36936789750884369</v>
      </c>
      <c r="J11" s="15"/>
      <c r="K11" s="16" t="s">
        <v>10</v>
      </c>
      <c r="L11" s="17">
        <v>203</v>
      </c>
      <c r="M11" s="12">
        <v>0.5</v>
      </c>
      <c r="N11" s="18" t="s">
        <v>11</v>
      </c>
      <c r="S11" s="20" t="s">
        <v>66</v>
      </c>
      <c r="T11" s="20" t="s">
        <v>68</v>
      </c>
      <c r="U11" s="20" t="s">
        <v>67</v>
      </c>
      <c r="V11" s="20" t="s">
        <v>66</v>
      </c>
      <c r="W11" s="20" t="s">
        <v>68</v>
      </c>
      <c r="X11" s="20" t="s">
        <v>67</v>
      </c>
    </row>
    <row r="12" spans="1:24" x14ac:dyDescent="0.25">
      <c r="A12">
        <v>1</v>
      </c>
      <c r="B12" s="19" t="s">
        <v>10</v>
      </c>
      <c r="C12" s="20">
        <v>139</v>
      </c>
      <c r="D12" s="20">
        <v>64</v>
      </c>
      <c r="E12" s="21">
        <v>203</v>
      </c>
      <c r="F12" s="22">
        <v>0.27461141635404551</v>
      </c>
      <c r="G12" s="22">
        <v>0.15167394978281681</v>
      </c>
      <c r="H12" s="22">
        <f t="shared" si="0"/>
        <v>1.8105377802006466</v>
      </c>
      <c r="I12" s="22">
        <f t="shared" si="1"/>
        <v>7.0212431061127401E-2</v>
      </c>
      <c r="K12" s="23" t="s">
        <v>10</v>
      </c>
      <c r="L12" s="22"/>
      <c r="M12" s="20"/>
      <c r="N12" s="24"/>
      <c r="Q12" s="141" t="s">
        <v>62</v>
      </c>
      <c r="R12" s="22" t="s">
        <v>64</v>
      </c>
      <c r="S12" s="20">
        <v>30</v>
      </c>
      <c r="T12" s="148">
        <v>61</v>
      </c>
      <c r="U12" s="138">
        <f>S12/68</f>
        <v>0.44117647058823528</v>
      </c>
      <c r="V12" s="20">
        <v>7</v>
      </c>
      <c r="W12" s="148">
        <v>57</v>
      </c>
      <c r="X12" s="138">
        <f>V12/59</f>
        <v>0.11864406779661017</v>
      </c>
    </row>
    <row r="13" spans="1:24" x14ac:dyDescent="0.25">
      <c r="A13">
        <v>1</v>
      </c>
      <c r="B13" s="19" t="s">
        <v>10</v>
      </c>
      <c r="C13" s="20">
        <v>139</v>
      </c>
      <c r="D13" s="20">
        <v>64</v>
      </c>
      <c r="E13" s="21">
        <v>203</v>
      </c>
      <c r="F13" s="22">
        <v>0.49335317953540619</v>
      </c>
      <c r="G13" s="22">
        <v>0.1530318446939043</v>
      </c>
      <c r="H13" s="22">
        <f t="shared" si="0"/>
        <v>3.2238595863639739</v>
      </c>
      <c r="I13" s="22">
        <f t="shared" si="1"/>
        <v>1.2647539812815634E-3</v>
      </c>
      <c r="K13" s="23" t="s">
        <v>10</v>
      </c>
      <c r="L13" s="22"/>
      <c r="M13" s="20"/>
      <c r="N13" s="25"/>
      <c r="Q13" s="141"/>
      <c r="R13" s="22" t="s">
        <v>65</v>
      </c>
      <c r="S13" s="20">
        <v>31</v>
      </c>
      <c r="T13" s="149"/>
      <c r="U13" s="138">
        <f t="shared" ref="U13:U15" si="2">S13/68</f>
        <v>0.45588235294117646</v>
      </c>
      <c r="V13" s="20">
        <v>50</v>
      </c>
      <c r="W13" s="149"/>
      <c r="X13" s="138">
        <f t="shared" ref="X13:X15" si="3">V13/59</f>
        <v>0.84745762711864403</v>
      </c>
    </row>
    <row r="14" spans="1:24" x14ac:dyDescent="0.25">
      <c r="A14">
        <v>1</v>
      </c>
      <c r="B14" s="19" t="s">
        <v>10</v>
      </c>
      <c r="C14" s="20">
        <v>139</v>
      </c>
      <c r="D14" s="20">
        <v>64</v>
      </c>
      <c r="E14" s="21">
        <v>203</v>
      </c>
      <c r="F14" s="22">
        <v>-3.403997881214755E-3</v>
      </c>
      <c r="G14" s="22">
        <v>0.1510604949820499</v>
      </c>
      <c r="H14" s="22">
        <f t="shared" si="0"/>
        <v>-2.2534004549761621E-2</v>
      </c>
      <c r="I14" s="22">
        <f t="shared" si="1"/>
        <v>0.98202198717286204</v>
      </c>
      <c r="K14" s="23" t="s">
        <v>10</v>
      </c>
      <c r="L14" s="22"/>
      <c r="M14" s="20"/>
      <c r="N14" s="25"/>
      <c r="Q14" s="141" t="s">
        <v>63</v>
      </c>
      <c r="R14" s="22" t="s">
        <v>64</v>
      </c>
      <c r="S14" s="20">
        <v>7</v>
      </c>
      <c r="T14" s="148">
        <v>7</v>
      </c>
      <c r="U14" s="138">
        <f t="shared" si="2"/>
        <v>0.10294117647058823</v>
      </c>
      <c r="V14" s="20">
        <v>2</v>
      </c>
      <c r="W14" s="148">
        <v>2</v>
      </c>
      <c r="X14" s="138">
        <f t="shared" si="3"/>
        <v>3.3898305084745763E-2</v>
      </c>
    </row>
    <row r="15" spans="1:24" x14ac:dyDescent="0.25">
      <c r="A15">
        <v>1</v>
      </c>
      <c r="B15" s="19" t="s">
        <v>10</v>
      </c>
      <c r="C15" s="20">
        <v>139</v>
      </c>
      <c r="D15" s="20">
        <v>64</v>
      </c>
      <c r="E15" s="21">
        <v>203</v>
      </c>
      <c r="F15" s="22">
        <v>0.59230650909095661</v>
      </c>
      <c r="G15" s="22">
        <v>0.15389395867739289</v>
      </c>
      <c r="H15" s="22">
        <f t="shared" si="0"/>
        <v>3.8487963671959711</v>
      </c>
      <c r="I15" s="22">
        <f t="shared" si="1"/>
        <v>1.1869962741273277E-4</v>
      </c>
      <c r="K15" s="23" t="s">
        <v>10</v>
      </c>
      <c r="L15" s="22"/>
      <c r="M15" s="20"/>
      <c r="N15" s="25"/>
      <c r="Q15" s="141"/>
      <c r="R15" s="22" t="s">
        <v>65</v>
      </c>
      <c r="S15" s="20">
        <v>0</v>
      </c>
      <c r="T15" s="149"/>
      <c r="U15" s="138">
        <f t="shared" si="2"/>
        <v>0</v>
      </c>
      <c r="V15" s="20">
        <v>0</v>
      </c>
      <c r="W15" s="149"/>
      <c r="X15" s="138">
        <f t="shared" si="3"/>
        <v>0</v>
      </c>
    </row>
    <row r="16" spans="1:24" x14ac:dyDescent="0.25">
      <c r="A16">
        <v>1</v>
      </c>
      <c r="B16" s="19" t="s">
        <v>10</v>
      </c>
      <c r="C16" s="20">
        <v>139</v>
      </c>
      <c r="D16" s="20">
        <v>64</v>
      </c>
      <c r="E16" s="21">
        <v>203</v>
      </c>
      <c r="F16" s="22">
        <v>0.21042959927865601</v>
      </c>
      <c r="G16" s="22">
        <v>0.1514209700193104</v>
      </c>
      <c r="H16" s="22">
        <f t="shared" si="0"/>
        <v>1.3896991892986841</v>
      </c>
      <c r="I16" s="22">
        <f t="shared" si="1"/>
        <v>0.16462024111256879</v>
      </c>
      <c r="K16" s="23" t="s">
        <v>10</v>
      </c>
      <c r="L16" s="22"/>
      <c r="M16" s="20"/>
      <c r="N16" s="25"/>
    </row>
    <row r="17" spans="1:14" x14ac:dyDescent="0.25">
      <c r="A17">
        <v>1</v>
      </c>
      <c r="B17" s="19" t="s">
        <v>10</v>
      </c>
      <c r="C17" s="20">
        <v>139</v>
      </c>
      <c r="D17" s="20">
        <v>64</v>
      </c>
      <c r="E17" s="21">
        <v>203</v>
      </c>
      <c r="F17" s="22">
        <v>0.5251472916943648</v>
      </c>
      <c r="G17" s="22">
        <v>0.15329222059482581</v>
      </c>
      <c r="H17" s="22">
        <f t="shared" si="0"/>
        <v>3.4257921873439838</v>
      </c>
      <c r="I17" s="22">
        <f t="shared" si="1"/>
        <v>6.1300920218387844E-4</v>
      </c>
      <c r="K17" s="23" t="s">
        <v>10</v>
      </c>
      <c r="L17" s="22"/>
      <c r="M17" s="20"/>
      <c r="N17" s="25"/>
    </row>
    <row r="18" spans="1:14" ht="15.75" thickBot="1" x14ac:dyDescent="0.3">
      <c r="A18">
        <v>1</v>
      </c>
      <c r="B18" s="26" t="s">
        <v>10</v>
      </c>
      <c r="C18" s="27">
        <v>139</v>
      </c>
      <c r="D18" s="27">
        <v>64</v>
      </c>
      <c r="E18" s="28">
        <v>203</v>
      </c>
      <c r="F18" s="29">
        <v>0.43817914262586272</v>
      </c>
      <c r="G18" s="29">
        <v>0.152617670586771</v>
      </c>
      <c r="H18" s="29">
        <f t="shared" si="0"/>
        <v>2.871090489988414</v>
      </c>
      <c r="I18" s="29">
        <f t="shared" si="1"/>
        <v>4.0905840864580156E-3</v>
      </c>
      <c r="J18" s="30"/>
      <c r="K18" s="31" t="s">
        <v>10</v>
      </c>
      <c r="L18" s="29"/>
      <c r="M18" s="27"/>
      <c r="N18" s="32"/>
    </row>
    <row r="19" spans="1:14" x14ac:dyDescent="0.25">
      <c r="A19">
        <v>2</v>
      </c>
      <c r="B19" s="11" t="s">
        <v>12</v>
      </c>
      <c r="C19" s="12">
        <v>38</v>
      </c>
      <c r="D19" s="12">
        <v>40</v>
      </c>
      <c r="E19" s="12">
        <v>78</v>
      </c>
      <c r="F19" s="14">
        <v>0.11</v>
      </c>
      <c r="G19" s="14">
        <v>0.2267010224420003</v>
      </c>
      <c r="H19" s="14">
        <f t="shared" si="0"/>
        <v>0.48522057296032994</v>
      </c>
      <c r="I19" s="14">
        <f t="shared" si="1"/>
        <v>0.62751989008386921</v>
      </c>
      <c r="J19" s="15"/>
      <c r="K19" s="16" t="s">
        <v>12</v>
      </c>
      <c r="L19" s="14">
        <v>88</v>
      </c>
      <c r="M19" s="12">
        <v>0.14000000000000001</v>
      </c>
      <c r="N19" s="18" t="s">
        <v>13</v>
      </c>
    </row>
    <row r="20" spans="1:14" x14ac:dyDescent="0.25">
      <c r="B20" s="33"/>
      <c r="K20" s="23" t="s">
        <v>12</v>
      </c>
      <c r="L20" s="22">
        <v>88</v>
      </c>
      <c r="M20" s="20">
        <v>0.82</v>
      </c>
      <c r="N20" s="25" t="s">
        <v>11</v>
      </c>
    </row>
    <row r="21" spans="1:14" ht="15.75" thickBot="1" x14ac:dyDescent="0.3">
      <c r="B21" s="34"/>
      <c r="C21" s="30"/>
      <c r="D21" s="30"/>
      <c r="E21" s="30"/>
      <c r="F21" s="30"/>
      <c r="G21" s="30"/>
      <c r="H21" s="30"/>
      <c r="I21" s="30"/>
      <c r="J21" s="30"/>
      <c r="K21" s="31" t="s">
        <v>12</v>
      </c>
      <c r="L21" s="29">
        <v>88</v>
      </c>
      <c r="M21" s="27">
        <v>0.11</v>
      </c>
      <c r="N21" s="35" t="s">
        <v>13</v>
      </c>
    </row>
    <row r="22" spans="1:14" x14ac:dyDescent="0.25">
      <c r="A22">
        <v>3</v>
      </c>
      <c r="B22" s="11" t="s">
        <v>14</v>
      </c>
      <c r="C22" s="12">
        <v>44</v>
      </c>
      <c r="D22" s="12">
        <v>42</v>
      </c>
      <c r="E22" s="13">
        <v>86</v>
      </c>
      <c r="F22" s="14">
        <v>0.81740377653195906</v>
      </c>
      <c r="G22" s="14">
        <v>0.22454706268782701</v>
      </c>
      <c r="H22" s="14">
        <f t="shared" ref="H22:H29" si="4">F22/G22</f>
        <v>3.6402336630354486</v>
      </c>
      <c r="I22" s="14">
        <f t="shared" ref="I22:I29" si="5">IF(H22&lt;0,2*_xlfn.NORM.S.DIST(H22,TRUE),2*(1-_xlfn.NORM.S.DIST(H22,TRUE)))</f>
        <v>2.7239073679519166E-4</v>
      </c>
      <c r="J22" s="15"/>
      <c r="K22" s="16" t="s">
        <v>14</v>
      </c>
      <c r="L22" s="14">
        <v>126</v>
      </c>
      <c r="M22" s="12">
        <v>0.63</v>
      </c>
      <c r="N22" s="18" t="s">
        <v>11</v>
      </c>
    </row>
    <row r="23" spans="1:14" x14ac:dyDescent="0.25">
      <c r="A23">
        <v>3</v>
      </c>
      <c r="B23" s="19" t="s">
        <v>14</v>
      </c>
      <c r="C23" s="20">
        <v>44</v>
      </c>
      <c r="D23" s="20">
        <v>42</v>
      </c>
      <c r="E23" s="21">
        <v>86</v>
      </c>
      <c r="F23" s="22">
        <v>0.5777070321043587</v>
      </c>
      <c r="G23" s="22">
        <v>0.22017533207930351</v>
      </c>
      <c r="H23" s="22">
        <f t="shared" si="4"/>
        <v>2.6238499410836731</v>
      </c>
      <c r="I23" s="22">
        <f t="shared" si="5"/>
        <v>8.6942080583627401E-3</v>
      </c>
      <c r="K23" s="23" t="s">
        <v>14</v>
      </c>
      <c r="L23" s="22">
        <v>126</v>
      </c>
      <c r="M23" s="20">
        <v>0.71</v>
      </c>
      <c r="N23" s="25" t="s">
        <v>11</v>
      </c>
    </row>
    <row r="24" spans="1:14" x14ac:dyDescent="0.25">
      <c r="A24">
        <v>3</v>
      </c>
      <c r="B24" s="19" t="s">
        <v>14</v>
      </c>
      <c r="C24" s="20">
        <v>44</v>
      </c>
      <c r="D24" s="20">
        <v>42</v>
      </c>
      <c r="E24" s="21">
        <v>86</v>
      </c>
      <c r="F24" s="22">
        <v>0.56194268134223124</v>
      </c>
      <c r="G24" s="22">
        <v>0.21993800106101649</v>
      </c>
      <c r="H24" s="22">
        <f t="shared" si="4"/>
        <v>2.5550049497191427</v>
      </c>
      <c r="I24" s="22">
        <f t="shared" si="5"/>
        <v>1.0618628798354734E-2</v>
      </c>
      <c r="K24" s="23" t="s">
        <v>14</v>
      </c>
      <c r="L24" s="36">
        <v>86</v>
      </c>
      <c r="M24" s="20">
        <v>0.82</v>
      </c>
      <c r="N24" s="25" t="s">
        <v>11</v>
      </c>
    </row>
    <row r="25" spans="1:14" x14ac:dyDescent="0.25">
      <c r="A25">
        <v>3</v>
      </c>
      <c r="B25" s="19" t="s">
        <v>14</v>
      </c>
      <c r="C25" s="20">
        <v>44</v>
      </c>
      <c r="D25" s="20">
        <v>42</v>
      </c>
      <c r="E25" s="21">
        <v>86</v>
      </c>
      <c r="F25" s="22">
        <v>0.48600488743566422</v>
      </c>
      <c r="G25" s="22">
        <v>0.21888366022791539</v>
      </c>
      <c r="H25" s="22">
        <f t="shared" si="4"/>
        <v>2.2203799357595058</v>
      </c>
      <c r="I25" s="22">
        <f t="shared" si="5"/>
        <v>2.6392987869443552E-2</v>
      </c>
      <c r="K25" s="23" t="s">
        <v>14</v>
      </c>
      <c r="L25" s="36">
        <v>86</v>
      </c>
      <c r="M25" s="20">
        <v>0.69</v>
      </c>
      <c r="N25" s="25" t="s">
        <v>11</v>
      </c>
    </row>
    <row r="26" spans="1:14" x14ac:dyDescent="0.25">
      <c r="A26">
        <v>3</v>
      </c>
      <c r="B26" s="19" t="s">
        <v>14</v>
      </c>
      <c r="C26" s="20">
        <v>40</v>
      </c>
      <c r="D26" s="20">
        <v>42</v>
      </c>
      <c r="E26" s="20">
        <v>82</v>
      </c>
      <c r="F26" s="22">
        <v>0.31583752850215979</v>
      </c>
      <c r="G26" s="22">
        <v>0.2223010929113641</v>
      </c>
      <c r="H26" s="22">
        <f t="shared" si="4"/>
        <v>1.4207646231774962</v>
      </c>
      <c r="I26" s="22">
        <f t="shared" si="5"/>
        <v>0.15538519846325194</v>
      </c>
      <c r="K26" s="23" t="s">
        <v>14</v>
      </c>
      <c r="L26" s="22"/>
      <c r="M26" s="20"/>
      <c r="N26" s="25"/>
    </row>
    <row r="27" spans="1:14" x14ac:dyDescent="0.25">
      <c r="A27">
        <v>3</v>
      </c>
      <c r="B27" s="19" t="s">
        <v>14</v>
      </c>
      <c r="C27" s="20">
        <v>40</v>
      </c>
      <c r="D27" s="20">
        <v>42</v>
      </c>
      <c r="E27" s="20">
        <v>82</v>
      </c>
      <c r="F27" s="22">
        <v>0.56295438353374194</v>
      </c>
      <c r="G27" s="22">
        <v>0.2252597354857461</v>
      </c>
      <c r="H27" s="22">
        <f t="shared" si="4"/>
        <v>2.4991345316099083</v>
      </c>
      <c r="I27" s="22">
        <f t="shared" si="5"/>
        <v>1.2449703874762408E-2</v>
      </c>
      <c r="K27" s="23" t="s">
        <v>14</v>
      </c>
      <c r="L27" s="22"/>
      <c r="M27" s="20"/>
      <c r="N27" s="25"/>
    </row>
    <row r="28" spans="1:14" x14ac:dyDescent="0.25">
      <c r="A28">
        <v>3</v>
      </c>
      <c r="B28" s="19" t="s">
        <v>14</v>
      </c>
      <c r="C28" s="20">
        <v>40</v>
      </c>
      <c r="D28" s="20">
        <v>42</v>
      </c>
      <c r="E28" s="20">
        <v>82</v>
      </c>
      <c r="F28" s="22">
        <v>0.26568748773052508</v>
      </c>
      <c r="G28" s="22">
        <v>0.22190076536621631</v>
      </c>
      <c r="H28" s="22">
        <f t="shared" si="4"/>
        <v>1.1973256932757528</v>
      </c>
      <c r="I28" s="22">
        <f t="shared" si="5"/>
        <v>0.23117963369472139</v>
      </c>
      <c r="K28" s="23" t="s">
        <v>14</v>
      </c>
      <c r="L28" s="22"/>
      <c r="M28" s="20"/>
      <c r="N28" s="25"/>
    </row>
    <row r="29" spans="1:14" ht="15.75" thickBot="1" x14ac:dyDescent="0.3">
      <c r="A29">
        <v>3</v>
      </c>
      <c r="B29" s="26" t="s">
        <v>14</v>
      </c>
      <c r="C29" s="27">
        <v>40</v>
      </c>
      <c r="D29" s="27">
        <v>42</v>
      </c>
      <c r="E29" s="27">
        <v>82</v>
      </c>
      <c r="F29" s="29">
        <v>0.1172595201980729</v>
      </c>
      <c r="G29" s="29">
        <v>0.22111843890415031</v>
      </c>
      <c r="H29" s="29">
        <f t="shared" si="4"/>
        <v>0.53030186346830244</v>
      </c>
      <c r="I29" s="29">
        <f t="shared" si="5"/>
        <v>0.59590265489273397</v>
      </c>
      <c r="J29" s="30"/>
      <c r="K29" s="31" t="s">
        <v>14</v>
      </c>
      <c r="L29" s="29"/>
      <c r="M29" s="27"/>
      <c r="N29" s="32"/>
    </row>
    <row r="30" spans="1:14" x14ac:dyDescent="0.25">
      <c r="A30">
        <v>4</v>
      </c>
      <c r="B30" s="11" t="s">
        <v>15</v>
      </c>
      <c r="C30" s="12">
        <v>64</v>
      </c>
      <c r="D30" s="12">
        <v>63</v>
      </c>
      <c r="E30" s="13">
        <v>127</v>
      </c>
      <c r="F30" s="14">
        <v>3.1946205606879143E-2</v>
      </c>
      <c r="G30" s="14">
        <v>0.17748812305610531</v>
      </c>
      <c r="H30" s="14">
        <f>F30/G30</f>
        <v>0.17999066673763128</v>
      </c>
      <c r="I30" s="14">
        <f>IF(H30&lt;0,2*_xlfn.NORM.S.DIST(H30,TRUE),2*(1-_xlfn.NORM.S.DIST(H30,TRUE)))</f>
        <v>0.85715989540299309</v>
      </c>
      <c r="J30" s="15"/>
      <c r="K30" s="16" t="s">
        <v>15</v>
      </c>
      <c r="L30" s="17">
        <v>127</v>
      </c>
      <c r="M30" s="12">
        <v>0.23</v>
      </c>
      <c r="N30" s="37" t="s">
        <v>13</v>
      </c>
    </row>
    <row r="31" spans="1:14" x14ac:dyDescent="0.25">
      <c r="A31">
        <v>4</v>
      </c>
      <c r="B31" s="19" t="s">
        <v>15</v>
      </c>
      <c r="C31" s="20">
        <v>64</v>
      </c>
      <c r="D31" s="20">
        <v>63</v>
      </c>
      <c r="E31" s="21">
        <v>127</v>
      </c>
      <c r="F31" s="22">
        <v>0.63653593046130497</v>
      </c>
      <c r="G31" s="22">
        <v>0.18191537816536649</v>
      </c>
      <c r="H31" s="22">
        <f>F31/G31</f>
        <v>3.4990770812277061</v>
      </c>
      <c r="I31" s="22">
        <f>IF(H31&lt;0,2*_xlfn.NORM.S.DIST(H31,TRUE),2*(1-_xlfn.NORM.S.DIST(H31,TRUE)))</f>
        <v>4.6687159279334978E-4</v>
      </c>
      <c r="K31" s="23" t="s">
        <v>15</v>
      </c>
      <c r="L31" s="36">
        <v>127</v>
      </c>
      <c r="M31" s="20">
        <v>0.51</v>
      </c>
      <c r="N31" s="38" t="s">
        <v>13</v>
      </c>
    </row>
    <row r="32" spans="1:14" ht="15.75" thickBot="1" x14ac:dyDescent="0.3">
      <c r="B32" s="34"/>
      <c r="C32" s="30"/>
      <c r="D32" s="30"/>
      <c r="E32" s="30"/>
      <c r="F32" s="30"/>
      <c r="G32" s="30"/>
      <c r="H32" s="30"/>
      <c r="I32" s="30"/>
      <c r="J32" s="30"/>
      <c r="K32" s="31" t="s">
        <v>15</v>
      </c>
      <c r="L32" s="39">
        <v>127</v>
      </c>
      <c r="M32" s="27">
        <v>0.38</v>
      </c>
      <c r="N32" s="35" t="s">
        <v>13</v>
      </c>
    </row>
    <row r="33" spans="1:14" x14ac:dyDescent="0.25">
      <c r="A33">
        <v>5</v>
      </c>
      <c r="B33" s="11" t="s">
        <v>16</v>
      </c>
      <c r="C33" s="12">
        <v>16</v>
      </c>
      <c r="D33" s="12">
        <v>19</v>
      </c>
      <c r="E33" s="13">
        <v>35</v>
      </c>
      <c r="F33" s="14">
        <v>0.34120701849696239</v>
      </c>
      <c r="G33" s="14">
        <v>0.3417524742472326</v>
      </c>
      <c r="H33" s="14">
        <f t="shared" ref="H33:H38" si="6">F33/G33</f>
        <v>0.99840394498541185</v>
      </c>
      <c r="I33" s="14">
        <f t="shared" ref="I33:I38" si="7">IF(H33&lt;0,2*_xlfn.NORM.S.DIST(H33,TRUE),2*(1-_xlfn.NORM.S.DIST(H33,TRUE)))</f>
        <v>0.31808352143335039</v>
      </c>
      <c r="J33" s="15"/>
      <c r="K33" s="16" t="s">
        <v>17</v>
      </c>
      <c r="L33" s="17">
        <v>35</v>
      </c>
      <c r="M33" s="12">
        <v>0.49</v>
      </c>
      <c r="N33" s="37" t="s">
        <v>13</v>
      </c>
    </row>
    <row r="34" spans="1:14" x14ac:dyDescent="0.25">
      <c r="A34">
        <v>5</v>
      </c>
      <c r="B34" s="19" t="s">
        <v>17</v>
      </c>
      <c r="C34" s="20">
        <v>16</v>
      </c>
      <c r="D34" s="20">
        <v>19</v>
      </c>
      <c r="E34" s="21">
        <v>35</v>
      </c>
      <c r="F34" s="22">
        <v>0.88673339313576172</v>
      </c>
      <c r="G34" s="22">
        <v>0.35547767936393598</v>
      </c>
      <c r="H34" s="22">
        <f t="shared" si="6"/>
        <v>2.4944840270208055</v>
      </c>
      <c r="I34" s="22">
        <f t="shared" si="7"/>
        <v>1.2614040362733503E-2</v>
      </c>
      <c r="K34" s="23" t="s">
        <v>17</v>
      </c>
      <c r="L34" s="36">
        <v>35</v>
      </c>
      <c r="M34" s="20">
        <v>0.97</v>
      </c>
      <c r="N34" s="25" t="s">
        <v>11</v>
      </c>
    </row>
    <row r="35" spans="1:14" ht="15.75" thickBot="1" x14ac:dyDescent="0.3">
      <c r="A35">
        <v>5</v>
      </c>
      <c r="B35" s="26" t="s">
        <v>17</v>
      </c>
      <c r="C35" s="27">
        <v>16</v>
      </c>
      <c r="D35" s="27">
        <v>19</v>
      </c>
      <c r="E35" s="28">
        <v>35</v>
      </c>
      <c r="F35" s="29">
        <v>1.3160181326934519</v>
      </c>
      <c r="G35" s="29">
        <v>0.37399607048916872</v>
      </c>
      <c r="H35" s="29">
        <f t="shared" si="6"/>
        <v>3.5188020317223225</v>
      </c>
      <c r="I35" s="29">
        <f t="shared" si="7"/>
        <v>4.3350005878539655E-4</v>
      </c>
      <c r="J35" s="30"/>
      <c r="K35" s="31" t="s">
        <v>17</v>
      </c>
      <c r="L35" s="39">
        <v>35</v>
      </c>
      <c r="M35" s="27">
        <v>0.19</v>
      </c>
      <c r="N35" s="35" t="s">
        <v>13</v>
      </c>
    </row>
    <row r="36" spans="1:14" ht="15.75" thickBot="1" x14ac:dyDescent="0.3">
      <c r="A36">
        <v>6</v>
      </c>
      <c r="B36" s="40" t="s">
        <v>18</v>
      </c>
      <c r="C36" s="41">
        <v>164</v>
      </c>
      <c r="D36" s="41">
        <v>79</v>
      </c>
      <c r="E36" s="42">
        <v>243</v>
      </c>
      <c r="F36" s="43">
        <v>0.54691007255362911</v>
      </c>
      <c r="G36" s="43">
        <v>0.20939532164236871</v>
      </c>
      <c r="H36" s="43">
        <f t="shared" si="6"/>
        <v>2.6118543063140156</v>
      </c>
      <c r="I36" s="43">
        <f t="shared" si="7"/>
        <v>9.0052621928184973E-3</v>
      </c>
      <c r="J36" s="44"/>
      <c r="K36" s="45" t="s">
        <v>19</v>
      </c>
      <c r="L36" s="46">
        <v>243</v>
      </c>
      <c r="M36" s="41">
        <v>0.95</v>
      </c>
      <c r="N36" s="47" t="s">
        <v>11</v>
      </c>
    </row>
    <row r="37" spans="1:14" x14ac:dyDescent="0.25">
      <c r="A37">
        <v>7</v>
      </c>
      <c r="B37" s="11" t="s">
        <v>20</v>
      </c>
      <c r="C37" s="12">
        <v>44</v>
      </c>
      <c r="D37" s="12">
        <v>44</v>
      </c>
      <c r="E37" s="12">
        <v>88</v>
      </c>
      <c r="F37" s="14">
        <v>0.1232233575896024</v>
      </c>
      <c r="G37" s="14">
        <v>0.2134029478668717</v>
      </c>
      <c r="H37" s="14">
        <f t="shared" si="6"/>
        <v>0.57742106574119811</v>
      </c>
      <c r="I37" s="14">
        <f t="shared" si="7"/>
        <v>0.56365504701235691</v>
      </c>
      <c r="J37" s="15"/>
      <c r="K37" s="16" t="s">
        <v>20</v>
      </c>
      <c r="L37" s="14">
        <v>133</v>
      </c>
      <c r="M37" s="12">
        <v>0.59</v>
      </c>
      <c r="N37" s="18" t="s">
        <v>11</v>
      </c>
    </row>
    <row r="38" spans="1:14" x14ac:dyDescent="0.25">
      <c r="A38">
        <v>7</v>
      </c>
      <c r="B38" s="19" t="s">
        <v>20</v>
      </c>
      <c r="C38" s="20">
        <v>42</v>
      </c>
      <c r="D38" s="20">
        <v>44</v>
      </c>
      <c r="E38" s="20">
        <v>86</v>
      </c>
      <c r="F38" s="22">
        <v>0.27882796869707849</v>
      </c>
      <c r="G38" s="22">
        <v>0.2167690073806563</v>
      </c>
      <c r="H38" s="22">
        <f t="shared" si="6"/>
        <v>1.2862907482315671</v>
      </c>
      <c r="I38" s="22">
        <f t="shared" si="7"/>
        <v>0.19834161012378448</v>
      </c>
      <c r="K38" s="23" t="s">
        <v>20</v>
      </c>
      <c r="L38" s="22">
        <v>133</v>
      </c>
      <c r="M38" s="20">
        <v>0.41</v>
      </c>
      <c r="N38" s="25" t="s">
        <v>11</v>
      </c>
    </row>
    <row r="39" spans="1:14" x14ac:dyDescent="0.25">
      <c r="B39" s="33"/>
      <c r="K39" s="23" t="s">
        <v>20</v>
      </c>
      <c r="L39" s="22">
        <v>133</v>
      </c>
      <c r="M39" s="20">
        <v>0.39</v>
      </c>
      <c r="N39" s="25" t="s">
        <v>11</v>
      </c>
    </row>
    <row r="40" spans="1:14" x14ac:dyDescent="0.25">
      <c r="B40" s="33"/>
      <c r="K40" s="23" t="s">
        <v>20</v>
      </c>
      <c r="L40" s="22">
        <v>91</v>
      </c>
      <c r="M40" s="20">
        <v>0.56000000000000005</v>
      </c>
      <c r="N40" s="25" t="s">
        <v>11</v>
      </c>
    </row>
    <row r="41" spans="1:14" x14ac:dyDescent="0.25">
      <c r="B41" s="33"/>
      <c r="K41" s="23" t="s">
        <v>20</v>
      </c>
      <c r="L41" s="22">
        <v>91</v>
      </c>
      <c r="M41" s="20">
        <v>0.23</v>
      </c>
      <c r="N41" s="38" t="s">
        <v>13</v>
      </c>
    </row>
    <row r="42" spans="1:14" ht="15.75" thickBot="1" x14ac:dyDescent="0.3">
      <c r="B42" s="34"/>
      <c r="C42" s="30"/>
      <c r="D42" s="30"/>
      <c r="E42" s="30"/>
      <c r="F42" s="30"/>
      <c r="G42" s="30"/>
      <c r="H42" s="30"/>
      <c r="I42" s="30"/>
      <c r="J42" s="30"/>
      <c r="K42" s="31" t="s">
        <v>20</v>
      </c>
      <c r="L42" s="29">
        <v>89</v>
      </c>
      <c r="M42" s="27">
        <v>0.56999999999999995</v>
      </c>
      <c r="N42" s="32" t="s">
        <v>11</v>
      </c>
    </row>
    <row r="43" spans="1:14" x14ac:dyDescent="0.25">
      <c r="A43">
        <v>8</v>
      </c>
      <c r="B43" s="11" t="s">
        <v>21</v>
      </c>
      <c r="C43" s="12">
        <v>49</v>
      </c>
      <c r="D43" s="12">
        <v>50</v>
      </c>
      <c r="E43" s="12">
        <v>99</v>
      </c>
      <c r="F43" s="14">
        <v>0.66988565842326042</v>
      </c>
      <c r="G43" s="14">
        <v>0.2065782205888986</v>
      </c>
      <c r="H43" s="14">
        <f>F43/G43</f>
        <v>3.2427700098955139</v>
      </c>
      <c r="I43" s="14">
        <f>IF(H43&lt;0,2*_xlfn.NORM.S.DIST(H43,TRUE),2*(1-_xlfn.NORM.S.DIST(H43,TRUE)))</f>
        <v>1.1837372430210102E-3</v>
      </c>
      <c r="J43" s="15"/>
      <c r="K43" s="16" t="s">
        <v>21</v>
      </c>
      <c r="L43" s="14">
        <v>150</v>
      </c>
      <c r="M43" s="12">
        <v>0.57999999999999996</v>
      </c>
      <c r="N43" s="18" t="s">
        <v>11</v>
      </c>
    </row>
    <row r="44" spans="1:14" x14ac:dyDescent="0.25">
      <c r="A44">
        <v>8</v>
      </c>
      <c r="B44" s="19" t="s">
        <v>21</v>
      </c>
      <c r="C44" s="20">
        <v>51</v>
      </c>
      <c r="D44" s="20">
        <v>50</v>
      </c>
      <c r="E44" s="21">
        <v>101</v>
      </c>
      <c r="F44" s="22">
        <v>0.36287774092815012</v>
      </c>
      <c r="G44" s="22">
        <v>0.20064826335421501</v>
      </c>
      <c r="H44" s="22">
        <f>F44/G44</f>
        <v>1.80852669672771</v>
      </c>
      <c r="I44" s="22">
        <f>IF(H44&lt;0,2*_xlfn.NORM.S.DIST(H44,TRUE),2*(1-_xlfn.NORM.S.DIST(H44,TRUE)))</f>
        <v>7.0524565649161541E-2</v>
      </c>
      <c r="K44" s="23" t="s">
        <v>21</v>
      </c>
      <c r="L44" s="22">
        <v>150</v>
      </c>
      <c r="M44" s="20">
        <v>0.52</v>
      </c>
      <c r="N44" s="25" t="s">
        <v>11</v>
      </c>
    </row>
    <row r="45" spans="1:14" x14ac:dyDescent="0.25">
      <c r="B45" s="33"/>
      <c r="K45" s="23" t="s">
        <v>21</v>
      </c>
      <c r="L45" s="22">
        <v>150</v>
      </c>
      <c r="M45" s="20">
        <v>0.87</v>
      </c>
      <c r="N45" s="25" t="s">
        <v>11</v>
      </c>
    </row>
    <row r="46" spans="1:14" x14ac:dyDescent="0.25">
      <c r="B46" s="33"/>
      <c r="K46" s="23" t="s">
        <v>21</v>
      </c>
      <c r="L46" s="36">
        <v>101</v>
      </c>
      <c r="M46" s="20">
        <v>0.76</v>
      </c>
      <c r="N46" s="25" t="s">
        <v>11</v>
      </c>
    </row>
    <row r="47" spans="1:14" x14ac:dyDescent="0.25">
      <c r="B47" s="33"/>
      <c r="K47" s="23" t="s">
        <v>21</v>
      </c>
      <c r="L47" s="36">
        <v>101</v>
      </c>
      <c r="M47" s="20">
        <v>0.76</v>
      </c>
      <c r="N47" s="25" t="s">
        <v>11</v>
      </c>
    </row>
    <row r="48" spans="1:14" ht="15.75" thickBot="1" x14ac:dyDescent="0.3">
      <c r="B48" s="34"/>
      <c r="C48" s="30"/>
      <c r="D48" s="30"/>
      <c r="E48" s="30"/>
      <c r="F48" s="30"/>
      <c r="G48" s="30"/>
      <c r="H48" s="30"/>
      <c r="I48" s="30"/>
      <c r="J48" s="30"/>
      <c r="K48" s="31" t="s">
        <v>22</v>
      </c>
      <c r="L48" s="29">
        <v>259</v>
      </c>
      <c r="M48" s="27">
        <v>2.5</v>
      </c>
      <c r="N48" s="32" t="s">
        <v>11</v>
      </c>
    </row>
    <row r="49" spans="1:14" x14ac:dyDescent="0.25">
      <c r="A49">
        <v>9</v>
      </c>
      <c r="B49" s="11" t="s">
        <v>23</v>
      </c>
      <c r="C49" s="12">
        <v>129</v>
      </c>
      <c r="D49" s="12">
        <v>130</v>
      </c>
      <c r="E49" s="13">
        <v>259</v>
      </c>
      <c r="F49" s="17">
        <v>0.9226195739060199</v>
      </c>
      <c r="G49" s="14">
        <v>0.13071932071570849</v>
      </c>
      <c r="H49" s="14">
        <f>F49/G49</f>
        <v>7.0580199533973635</v>
      </c>
      <c r="I49" s="14">
        <f>IF(H49&lt;0,2*_xlfn.NORM.S.DIST(H49,TRUE),2*(1-_xlfn.NORM.S.DIST(H49,TRUE)))</f>
        <v>1.6888712650597881E-12</v>
      </c>
      <c r="J49" s="15"/>
      <c r="K49" s="16" t="s">
        <v>22</v>
      </c>
      <c r="L49" s="17">
        <v>259</v>
      </c>
      <c r="M49" s="12">
        <v>1.46</v>
      </c>
      <c r="N49" s="18" t="s">
        <v>11</v>
      </c>
    </row>
    <row r="50" spans="1:14" ht="15.75" thickBot="1" x14ac:dyDescent="0.3">
      <c r="B50" s="34"/>
      <c r="C50" s="30"/>
      <c r="D50" s="30"/>
      <c r="E50" s="30"/>
      <c r="F50" s="30"/>
      <c r="G50" s="30"/>
      <c r="H50" s="30"/>
      <c r="I50" s="30"/>
      <c r="J50" s="30"/>
      <c r="K50" s="31" t="s">
        <v>22</v>
      </c>
      <c r="L50" s="39">
        <v>259</v>
      </c>
      <c r="M50" s="28">
        <v>0.92</v>
      </c>
      <c r="N50" s="32" t="s">
        <v>11</v>
      </c>
    </row>
    <row r="51" spans="1:14" x14ac:dyDescent="0.25">
      <c r="A51">
        <v>10</v>
      </c>
      <c r="B51" s="48" t="s">
        <v>24</v>
      </c>
      <c r="C51" s="12">
        <v>190</v>
      </c>
      <c r="D51" s="12">
        <v>206</v>
      </c>
      <c r="E51" s="12">
        <v>396</v>
      </c>
      <c r="F51" s="14">
        <v>0.38073179595422052</v>
      </c>
      <c r="G51" s="14">
        <v>0.10149163987101679</v>
      </c>
      <c r="H51" s="14">
        <f>F51/G51</f>
        <v>3.7513611607624342</v>
      </c>
      <c r="I51" s="14">
        <f>IF(H51&lt;0,2*_xlfn.NORM.S.DIST(H51,TRUE),2*(1-_xlfn.NORM.S.DIST(H51,TRUE)))</f>
        <v>1.7587713749844802E-4</v>
      </c>
      <c r="J51" s="15"/>
      <c r="K51" s="16" t="s">
        <v>25</v>
      </c>
      <c r="L51" s="14">
        <v>591</v>
      </c>
      <c r="M51" s="12">
        <v>0.63</v>
      </c>
      <c r="N51" s="18" t="s">
        <v>11</v>
      </c>
    </row>
    <row r="52" spans="1:14" x14ac:dyDescent="0.25">
      <c r="A52">
        <v>10</v>
      </c>
      <c r="B52" s="19" t="s">
        <v>25</v>
      </c>
      <c r="C52" s="20">
        <v>190</v>
      </c>
      <c r="D52" s="20">
        <v>206</v>
      </c>
      <c r="E52" s="20">
        <v>396</v>
      </c>
      <c r="F52" s="22">
        <v>0.49354790183969072</v>
      </c>
      <c r="G52" s="22">
        <v>0.1021033269116889</v>
      </c>
      <c r="H52" s="22">
        <f>F52/G52</f>
        <v>4.8338082290557454</v>
      </c>
      <c r="I52" s="22">
        <f>IF(H52&lt;0,2*_xlfn.NORM.S.DIST(H52,TRUE),2*(1-_xlfn.NORM.S.DIST(H52,TRUE)))</f>
        <v>1.3394562545787636E-6</v>
      </c>
      <c r="K52" s="23" t="s">
        <v>25</v>
      </c>
      <c r="L52" s="22">
        <v>591</v>
      </c>
      <c r="M52" s="20">
        <v>0.24</v>
      </c>
      <c r="N52" s="25" t="s">
        <v>11</v>
      </c>
    </row>
    <row r="53" spans="1:14" x14ac:dyDescent="0.25">
      <c r="A53">
        <v>10</v>
      </c>
      <c r="B53" s="19" t="s">
        <v>25</v>
      </c>
      <c r="C53" s="20">
        <v>190</v>
      </c>
      <c r="D53" s="20">
        <v>206</v>
      </c>
      <c r="E53" s="20">
        <v>396</v>
      </c>
      <c r="F53" s="22">
        <v>0.18965046961019141</v>
      </c>
      <c r="G53" s="22">
        <v>0.1008114085068675</v>
      </c>
      <c r="H53" s="22">
        <f>F53/G53</f>
        <v>1.8812401534621153</v>
      </c>
      <c r="I53" s="22">
        <f>IF(H53&lt;0,2*_xlfn.NORM.S.DIST(H53,TRUE),2*(1-_xlfn.NORM.S.DIST(H53,TRUE)))</f>
        <v>5.9939257884318753E-2</v>
      </c>
      <c r="K53" s="23" t="s">
        <v>25</v>
      </c>
      <c r="L53" s="22">
        <v>591</v>
      </c>
      <c r="M53" s="20">
        <v>-0.05</v>
      </c>
      <c r="N53" s="25" t="s">
        <v>11</v>
      </c>
    </row>
    <row r="54" spans="1:14" x14ac:dyDescent="0.25">
      <c r="A54">
        <v>10</v>
      </c>
      <c r="B54" s="19" t="s">
        <v>25</v>
      </c>
      <c r="C54" s="20">
        <v>195</v>
      </c>
      <c r="D54" s="20">
        <v>206</v>
      </c>
      <c r="E54" s="21">
        <v>401</v>
      </c>
      <c r="F54" s="22">
        <v>0.86381914953645256</v>
      </c>
      <c r="G54" s="22">
        <v>0.1044651973416881</v>
      </c>
      <c r="H54" s="22">
        <f>F54/G54</f>
        <v>8.2689658519578089</v>
      </c>
      <c r="I54" s="22">
        <f>IF(H54&lt;0,2*_xlfn.NORM.S.DIST(H54,TRUE),2*(1-_xlfn.NORM.S.DIST(H54,TRUE)))</f>
        <v>2.2204460492503131E-16</v>
      </c>
      <c r="K54" s="23" t="s">
        <v>25</v>
      </c>
      <c r="L54" s="36">
        <v>401</v>
      </c>
      <c r="M54" s="20">
        <v>0.78</v>
      </c>
      <c r="N54" s="25" t="s">
        <v>11</v>
      </c>
    </row>
    <row r="55" spans="1:14" x14ac:dyDescent="0.25">
      <c r="A55">
        <v>10</v>
      </c>
      <c r="B55" s="19" t="s">
        <v>25</v>
      </c>
      <c r="C55" s="20">
        <v>195</v>
      </c>
      <c r="D55" s="20">
        <v>206</v>
      </c>
      <c r="E55" s="21">
        <v>401</v>
      </c>
      <c r="F55" s="22">
        <v>0.68083478193611568</v>
      </c>
      <c r="G55" s="22">
        <v>0.10276453241734081</v>
      </c>
      <c r="H55" s="22">
        <f t="shared" ref="H55:H58" si="8">F55/G55</f>
        <v>6.6251922323857091</v>
      </c>
      <c r="I55" s="22">
        <f t="shared" ref="I55:I58" si="9">IF(H55&lt;0,2*_xlfn.NORM.S.DIST(H55,TRUE),2*(1-_xlfn.NORM.S.DIST(H55,TRUE)))</f>
        <v>3.4679592531006165E-11</v>
      </c>
      <c r="K55" s="23" t="s">
        <v>25</v>
      </c>
      <c r="L55" s="36">
        <v>401</v>
      </c>
      <c r="M55" s="21">
        <v>0.28999999999999998</v>
      </c>
      <c r="N55" s="25" t="s">
        <v>11</v>
      </c>
    </row>
    <row r="56" spans="1:14" ht="15.75" thickBot="1" x14ac:dyDescent="0.3">
      <c r="A56">
        <v>10</v>
      </c>
      <c r="B56" s="26" t="s">
        <v>25</v>
      </c>
      <c r="C56" s="27">
        <v>195</v>
      </c>
      <c r="D56" s="27">
        <v>206</v>
      </c>
      <c r="E56" s="28">
        <v>401</v>
      </c>
      <c r="F56" s="39">
        <v>0.28857469968759319</v>
      </c>
      <c r="G56" s="29">
        <v>0.10043111405507479</v>
      </c>
      <c r="H56" s="29">
        <f t="shared" si="8"/>
        <v>2.8733595400459615</v>
      </c>
      <c r="I56" s="29">
        <f t="shared" si="9"/>
        <v>4.0613162705191996E-3</v>
      </c>
      <c r="J56" s="30"/>
      <c r="K56" s="31" t="s">
        <v>25</v>
      </c>
      <c r="L56" s="29"/>
      <c r="M56" s="27"/>
      <c r="N56" s="32"/>
    </row>
    <row r="57" spans="1:14" x14ac:dyDescent="0.25">
      <c r="A57">
        <v>11</v>
      </c>
      <c r="B57" s="11" t="s">
        <v>26</v>
      </c>
      <c r="C57" s="12">
        <v>79</v>
      </c>
      <c r="D57" s="12">
        <v>80</v>
      </c>
      <c r="E57" s="12">
        <v>159</v>
      </c>
      <c r="F57" s="14">
        <v>0.71047957748372714</v>
      </c>
      <c r="G57" s="14">
        <v>0.16354079065070981</v>
      </c>
      <c r="H57" s="14">
        <f t="shared" si="8"/>
        <v>4.3443569928750581</v>
      </c>
      <c r="I57" s="14">
        <f t="shared" si="9"/>
        <v>1.3968420302656881E-5</v>
      </c>
      <c r="J57" s="15"/>
      <c r="K57" s="16" t="s">
        <v>26</v>
      </c>
      <c r="L57" s="14">
        <v>243</v>
      </c>
      <c r="M57" s="12">
        <v>1.33</v>
      </c>
      <c r="N57" s="18" t="s">
        <v>11</v>
      </c>
    </row>
    <row r="58" spans="1:14" x14ac:dyDescent="0.25">
      <c r="A58">
        <v>11</v>
      </c>
      <c r="B58" s="19" t="s">
        <v>26</v>
      </c>
      <c r="C58" s="20">
        <v>84</v>
      </c>
      <c r="D58" s="20">
        <v>80</v>
      </c>
      <c r="E58" s="21">
        <v>164</v>
      </c>
      <c r="F58" s="22">
        <v>0.57965627181125701</v>
      </c>
      <c r="G58" s="22">
        <v>0.15946522002301289</v>
      </c>
      <c r="H58" s="22">
        <f t="shared" si="8"/>
        <v>3.635001235552211</v>
      </c>
      <c r="I58" s="22">
        <f t="shared" si="9"/>
        <v>2.7797930345618838E-4</v>
      </c>
      <c r="K58" s="23" t="s">
        <v>26</v>
      </c>
      <c r="L58" s="22">
        <v>243</v>
      </c>
      <c r="M58" s="20">
        <v>1.08</v>
      </c>
      <c r="N58" s="25" t="s">
        <v>11</v>
      </c>
    </row>
    <row r="59" spans="1:14" x14ac:dyDescent="0.25">
      <c r="A59">
        <v>11</v>
      </c>
      <c r="B59" s="33"/>
      <c r="K59" s="23" t="s">
        <v>26</v>
      </c>
      <c r="L59" s="22">
        <v>243</v>
      </c>
      <c r="M59" s="20">
        <v>0.57999999999999996</v>
      </c>
      <c r="N59" s="25" t="s">
        <v>11</v>
      </c>
    </row>
    <row r="60" spans="1:14" x14ac:dyDescent="0.25">
      <c r="A60">
        <v>11</v>
      </c>
      <c r="B60" s="33"/>
      <c r="K60" s="23" t="s">
        <v>26</v>
      </c>
      <c r="L60" s="36">
        <v>164</v>
      </c>
      <c r="M60" s="20">
        <v>1.44</v>
      </c>
      <c r="N60" s="25" t="s">
        <v>11</v>
      </c>
    </row>
    <row r="61" spans="1:14" x14ac:dyDescent="0.25">
      <c r="A61">
        <v>11</v>
      </c>
      <c r="B61" s="33"/>
      <c r="K61" s="23" t="s">
        <v>26</v>
      </c>
      <c r="L61" s="36">
        <v>164</v>
      </c>
      <c r="M61" s="20">
        <v>0.96</v>
      </c>
      <c r="N61" s="25" t="s">
        <v>11</v>
      </c>
    </row>
    <row r="62" spans="1:14" ht="15.75" thickBot="1" x14ac:dyDescent="0.3">
      <c r="A62">
        <v>11</v>
      </c>
      <c r="B62" s="34"/>
      <c r="C62" s="30"/>
      <c r="D62" s="30"/>
      <c r="E62" s="30"/>
      <c r="F62" s="30"/>
      <c r="G62" s="30"/>
      <c r="H62" s="30"/>
      <c r="I62" s="30"/>
      <c r="J62" s="30"/>
      <c r="K62" s="31" t="s">
        <v>26</v>
      </c>
      <c r="L62" s="39">
        <v>164</v>
      </c>
      <c r="M62" s="27">
        <v>0.64</v>
      </c>
      <c r="N62" s="32" t="s">
        <v>11</v>
      </c>
    </row>
    <row r="63" spans="1:14" x14ac:dyDescent="0.25">
      <c r="A63">
        <v>12</v>
      </c>
      <c r="B63" s="11" t="s">
        <v>27</v>
      </c>
      <c r="C63" s="12">
        <v>71</v>
      </c>
      <c r="D63" s="12">
        <v>70</v>
      </c>
      <c r="E63" s="12">
        <v>141</v>
      </c>
      <c r="F63" s="14">
        <v>0.3282457452181442</v>
      </c>
      <c r="G63" s="14">
        <v>0.16956502219164679</v>
      </c>
      <c r="H63" s="14">
        <f>F63/G63</f>
        <v>1.9358104694914753</v>
      </c>
      <c r="I63" s="14">
        <f>IF(H63&lt;0,2*_xlfn.NORM.S.DIST(H63,TRUE),2*(1-_xlfn.NORM.S.DIST(H63,TRUE)))</f>
        <v>5.2890918184900215E-2</v>
      </c>
      <c r="J63" s="15"/>
      <c r="K63" s="16" t="s">
        <v>28</v>
      </c>
      <c r="L63" s="14">
        <v>213</v>
      </c>
      <c r="M63" s="12">
        <v>1.34</v>
      </c>
      <c r="N63" s="18" t="s">
        <v>11</v>
      </c>
    </row>
    <row r="64" spans="1:14" x14ac:dyDescent="0.25">
      <c r="A64">
        <v>12</v>
      </c>
      <c r="B64" s="19" t="s">
        <v>28</v>
      </c>
      <c r="C64" s="20">
        <v>72</v>
      </c>
      <c r="D64" s="20">
        <v>70</v>
      </c>
      <c r="E64" s="21">
        <v>142</v>
      </c>
      <c r="F64" s="22">
        <v>0.43336821407186937</v>
      </c>
      <c r="G64" s="22">
        <v>0.1698113629320134</v>
      </c>
      <c r="H64" s="22">
        <f>F64/G64</f>
        <v>2.5520566267722322</v>
      </c>
      <c r="I64" s="22">
        <f>IF(H64&lt;0,2*_xlfn.NORM.S.DIST(H64,TRUE),2*(1-_xlfn.NORM.S.DIST(H64,TRUE)))</f>
        <v>1.0708911213082706E-2</v>
      </c>
      <c r="K64" s="23" t="s">
        <v>28</v>
      </c>
      <c r="L64" s="22">
        <v>213</v>
      </c>
      <c r="M64" s="20">
        <v>0.71</v>
      </c>
      <c r="N64" s="25" t="s">
        <v>11</v>
      </c>
    </row>
    <row r="65" spans="1:14" x14ac:dyDescent="0.25">
      <c r="A65">
        <v>12</v>
      </c>
      <c r="B65" s="33"/>
      <c r="K65" s="23" t="s">
        <v>28</v>
      </c>
      <c r="L65" s="22">
        <v>213</v>
      </c>
      <c r="M65" s="20">
        <v>0.8</v>
      </c>
      <c r="N65" s="25" t="s">
        <v>11</v>
      </c>
    </row>
    <row r="66" spans="1:14" x14ac:dyDescent="0.25">
      <c r="A66">
        <v>12</v>
      </c>
      <c r="B66" s="33"/>
      <c r="K66" s="23" t="s">
        <v>28</v>
      </c>
      <c r="L66" s="22">
        <v>213</v>
      </c>
      <c r="M66" s="20">
        <v>0.34</v>
      </c>
      <c r="N66" s="25" t="s">
        <v>11</v>
      </c>
    </row>
    <row r="67" spans="1:14" s="51" customFormat="1" ht="15.75" thickBot="1" x14ac:dyDescent="0.3">
      <c r="A67">
        <v>12</v>
      </c>
      <c r="B67" s="49"/>
      <c r="C67" s="50"/>
      <c r="D67" s="50"/>
      <c r="E67" s="50"/>
      <c r="F67" s="50"/>
      <c r="G67" s="50"/>
      <c r="H67" s="50"/>
      <c r="I67" s="50"/>
      <c r="J67" s="50"/>
      <c r="K67" s="31" t="s">
        <v>28</v>
      </c>
      <c r="L67" s="39">
        <v>142</v>
      </c>
      <c r="M67" s="27">
        <v>1.08</v>
      </c>
      <c r="N67" s="32" t="s">
        <v>11</v>
      </c>
    </row>
    <row r="68" spans="1:14" s="51" customFormat="1" x14ac:dyDescent="0.25">
      <c r="A68" s="51">
        <v>13</v>
      </c>
      <c r="B68" s="11" t="s">
        <v>29</v>
      </c>
      <c r="C68" s="12">
        <v>73</v>
      </c>
      <c r="D68" s="12">
        <v>70</v>
      </c>
      <c r="E68" s="13">
        <v>143</v>
      </c>
      <c r="F68" s="17">
        <v>0.56588197343351787</v>
      </c>
      <c r="G68" s="14">
        <v>0.17059895425069699</v>
      </c>
      <c r="H68" s="14">
        <f>F68/G68</f>
        <v>3.3170307281130706</v>
      </c>
      <c r="I68" s="14">
        <f>IF(H68&lt;0,2*_xlfn.NORM.S.DIST(H68,TRUE),2*(1-_xlfn.NORM.S.DIST(H68,TRUE)))</f>
        <v>9.0979609744090695E-4</v>
      </c>
      <c r="J68" s="52"/>
      <c r="K68" s="16" t="s">
        <v>30</v>
      </c>
      <c r="L68" s="14">
        <v>212</v>
      </c>
      <c r="M68" s="12">
        <v>1.79</v>
      </c>
      <c r="N68" s="18" t="s">
        <v>11</v>
      </c>
    </row>
    <row r="69" spans="1:14" x14ac:dyDescent="0.25">
      <c r="A69" s="51">
        <v>13</v>
      </c>
      <c r="B69" s="19" t="s">
        <v>30</v>
      </c>
      <c r="C69" s="20">
        <v>69</v>
      </c>
      <c r="D69" s="20">
        <v>70</v>
      </c>
      <c r="E69" s="53">
        <v>139</v>
      </c>
      <c r="F69" s="22">
        <v>0.69140295646854322</v>
      </c>
      <c r="G69" s="22">
        <v>0.17463684958625281</v>
      </c>
      <c r="H69" s="22">
        <f>F69/G69</f>
        <v>3.9590897230831033</v>
      </c>
      <c r="I69" s="22">
        <f>IF(H69&lt;0,2*_xlfn.NORM.S.DIST(H69,TRUE),2*(1-_xlfn.NORM.S.DIST(H69,TRUE)))</f>
        <v>7.5235970442344424E-5</v>
      </c>
      <c r="K69" s="23" t="s">
        <v>30</v>
      </c>
      <c r="L69" s="22">
        <v>212</v>
      </c>
      <c r="M69" s="20">
        <v>0.51</v>
      </c>
      <c r="N69" s="25" t="s">
        <v>11</v>
      </c>
    </row>
    <row r="70" spans="1:14" x14ac:dyDescent="0.25">
      <c r="A70" s="51">
        <v>13</v>
      </c>
      <c r="B70" s="33"/>
      <c r="K70" s="23" t="s">
        <v>30</v>
      </c>
      <c r="L70" s="22">
        <v>212</v>
      </c>
      <c r="M70" s="20">
        <v>0.93</v>
      </c>
      <c r="N70" s="25" t="s">
        <v>11</v>
      </c>
    </row>
    <row r="71" spans="1:14" x14ac:dyDescent="0.25">
      <c r="A71" s="51">
        <v>13</v>
      </c>
      <c r="B71" s="33"/>
      <c r="K71" s="23" t="s">
        <v>30</v>
      </c>
      <c r="L71" s="22">
        <v>212</v>
      </c>
      <c r="M71" s="20">
        <v>0.86</v>
      </c>
      <c r="N71" s="25" t="s">
        <v>11</v>
      </c>
    </row>
    <row r="72" spans="1:14" x14ac:dyDescent="0.25">
      <c r="A72" s="51">
        <v>13</v>
      </c>
      <c r="B72" s="33"/>
      <c r="K72" s="23" t="s">
        <v>30</v>
      </c>
      <c r="L72" s="36">
        <v>143</v>
      </c>
      <c r="M72" s="20">
        <v>1.94</v>
      </c>
      <c r="N72" s="25" t="s">
        <v>11</v>
      </c>
    </row>
    <row r="73" spans="1:14" x14ac:dyDescent="0.25">
      <c r="A73" s="51">
        <v>13</v>
      </c>
      <c r="B73" s="33"/>
      <c r="K73" s="23" t="s">
        <v>30</v>
      </c>
      <c r="L73" s="36">
        <v>143</v>
      </c>
      <c r="M73" s="20">
        <v>1.04</v>
      </c>
      <c r="N73" s="25" t="s">
        <v>11</v>
      </c>
    </row>
    <row r="74" spans="1:14" x14ac:dyDescent="0.25">
      <c r="A74" s="51">
        <v>13</v>
      </c>
      <c r="B74" s="33"/>
      <c r="K74" s="23" t="s">
        <v>30</v>
      </c>
      <c r="L74" s="36">
        <v>143</v>
      </c>
      <c r="M74" s="21">
        <v>0.56999999999999995</v>
      </c>
      <c r="N74" s="25" t="s">
        <v>11</v>
      </c>
    </row>
    <row r="75" spans="1:14" ht="15.75" thickBot="1" x14ac:dyDescent="0.3">
      <c r="A75" s="51">
        <v>13</v>
      </c>
      <c r="B75" s="34"/>
      <c r="C75" s="30"/>
      <c r="D75" s="30"/>
      <c r="E75" s="30"/>
      <c r="F75" s="30"/>
      <c r="G75" s="30"/>
      <c r="H75" s="30"/>
      <c r="I75" s="30"/>
      <c r="J75" s="30"/>
      <c r="K75" s="31" t="s">
        <v>30</v>
      </c>
      <c r="L75" s="54">
        <v>139</v>
      </c>
      <c r="M75" s="27">
        <v>1.19</v>
      </c>
      <c r="N75" s="32" t="s">
        <v>11</v>
      </c>
    </row>
    <row r="76" spans="1:14" ht="15.75" thickBot="1" x14ac:dyDescent="0.3">
      <c r="A76" s="51">
        <v>14</v>
      </c>
      <c r="B76" s="55" t="s">
        <v>31</v>
      </c>
      <c r="C76" s="56">
        <v>615</v>
      </c>
      <c r="D76" s="56">
        <v>379</v>
      </c>
      <c r="E76" s="56">
        <v>994</v>
      </c>
      <c r="F76" s="57">
        <v>0.33609761317965769</v>
      </c>
      <c r="G76" s="57">
        <v>0.14084019745128379</v>
      </c>
      <c r="H76" s="57">
        <f t="shared" ref="H76:H86" si="10">F76/G76</f>
        <v>2.3863756176280062</v>
      </c>
      <c r="I76" s="57">
        <f t="shared" ref="I76:I86" si="11">IF(H76&lt;0,2*_xlfn.NORM.S.DIST(H76,TRUE),2*(1-_xlfn.NORM.S.DIST(H76,TRUE)))</f>
        <v>1.7015362123868671E-2</v>
      </c>
      <c r="J76" s="15"/>
      <c r="K76" s="58" t="s">
        <v>31</v>
      </c>
      <c r="L76" s="57">
        <v>881</v>
      </c>
      <c r="M76" s="56">
        <v>0.34</v>
      </c>
      <c r="N76" s="59" t="s">
        <v>11</v>
      </c>
    </row>
    <row r="77" spans="1:14" x14ac:dyDescent="0.25">
      <c r="A77">
        <v>15</v>
      </c>
      <c r="B77" s="11" t="s">
        <v>32</v>
      </c>
      <c r="C77" s="12">
        <v>386</v>
      </c>
      <c r="D77" s="12">
        <v>295</v>
      </c>
      <c r="E77" s="12">
        <v>681</v>
      </c>
      <c r="F77" s="14">
        <v>5.9048403475876629E-2</v>
      </c>
      <c r="G77" s="14">
        <v>0.13006758329625959</v>
      </c>
      <c r="H77" s="14">
        <f t="shared" si="10"/>
        <v>0.45398247572094863</v>
      </c>
      <c r="I77" s="14">
        <f t="shared" si="11"/>
        <v>0.64984143996955668</v>
      </c>
      <c r="J77" s="15"/>
      <c r="K77" s="60" t="s">
        <v>33</v>
      </c>
      <c r="L77" s="14">
        <v>265</v>
      </c>
      <c r="M77" s="12">
        <v>0.8</v>
      </c>
      <c r="N77" s="18" t="s">
        <v>11</v>
      </c>
    </row>
    <row r="78" spans="1:14" ht="15.75" thickBot="1" x14ac:dyDescent="0.3">
      <c r="A78">
        <v>15</v>
      </c>
      <c r="B78" s="19" t="s">
        <v>32</v>
      </c>
      <c r="C78" s="20">
        <v>386</v>
      </c>
      <c r="D78" s="20">
        <v>295</v>
      </c>
      <c r="E78" s="20">
        <v>681</v>
      </c>
      <c r="F78" s="22">
        <v>0.45926090498251509</v>
      </c>
      <c r="G78" s="22">
        <v>0.13097080719754631</v>
      </c>
      <c r="H78" s="22">
        <f t="shared" si="10"/>
        <v>3.5065898638755524</v>
      </c>
      <c r="I78" s="22">
        <f t="shared" si="11"/>
        <v>4.5388814649305331E-4</v>
      </c>
      <c r="K78" s="61" t="s">
        <v>33</v>
      </c>
      <c r="L78" s="22">
        <v>174</v>
      </c>
      <c r="M78" s="20">
        <v>1.19</v>
      </c>
      <c r="N78" s="25" t="s">
        <v>11</v>
      </c>
    </row>
    <row r="79" spans="1:14" x14ac:dyDescent="0.25">
      <c r="A79">
        <v>15</v>
      </c>
      <c r="B79" s="19" t="s">
        <v>32</v>
      </c>
      <c r="C79" s="20">
        <v>386</v>
      </c>
      <c r="D79" s="20">
        <v>295</v>
      </c>
      <c r="E79" s="20">
        <v>681</v>
      </c>
      <c r="F79" s="22">
        <v>-5.1503293603776231E-3</v>
      </c>
      <c r="G79" s="22">
        <v>0.13005246349700431</v>
      </c>
      <c r="H79" s="22">
        <f t="shared" si="10"/>
        <v>-3.9601936187054682E-2</v>
      </c>
      <c r="I79" s="22">
        <f t="shared" si="11"/>
        <v>0.96841048379751615</v>
      </c>
      <c r="K79" s="23"/>
      <c r="L79" s="62"/>
      <c r="M79" s="63"/>
      <c r="N79" s="64"/>
    </row>
    <row r="80" spans="1:14" x14ac:dyDescent="0.25">
      <c r="A80">
        <v>15</v>
      </c>
      <c r="B80" s="19" t="s">
        <v>32</v>
      </c>
      <c r="C80" s="20">
        <v>386</v>
      </c>
      <c r="D80" s="20">
        <v>295</v>
      </c>
      <c r="E80" s="20">
        <v>681</v>
      </c>
      <c r="F80" s="22">
        <v>0.27188943820307532</v>
      </c>
      <c r="G80" s="22">
        <v>0.1303749876140676</v>
      </c>
      <c r="H80" s="22">
        <f t="shared" si="10"/>
        <v>2.085441718375574</v>
      </c>
      <c r="I80" s="22">
        <f t="shared" si="11"/>
        <v>3.7029223309964943E-2</v>
      </c>
      <c r="K80" s="23"/>
      <c r="L80" s="22"/>
      <c r="M80" s="20"/>
      <c r="N80" s="25"/>
    </row>
    <row r="81" spans="1:14" x14ac:dyDescent="0.25">
      <c r="A81">
        <v>15</v>
      </c>
      <c r="B81" s="19" t="s">
        <v>32</v>
      </c>
      <c r="C81" s="20">
        <v>386</v>
      </c>
      <c r="D81" s="20">
        <v>295</v>
      </c>
      <c r="E81" s="20">
        <v>681</v>
      </c>
      <c r="F81" s="22">
        <v>0.42278665721382902</v>
      </c>
      <c r="G81" s="22">
        <v>0.13083112995990301</v>
      </c>
      <c r="H81" s="22">
        <f t="shared" si="10"/>
        <v>3.2315447962836079</v>
      </c>
      <c r="I81" s="22">
        <f t="shared" si="11"/>
        <v>1.2312302334702707E-3</v>
      </c>
      <c r="K81" s="23"/>
      <c r="L81" s="22"/>
      <c r="M81" s="20"/>
      <c r="N81" s="25"/>
    </row>
    <row r="82" spans="1:14" x14ac:dyDescent="0.25">
      <c r="A82">
        <v>15</v>
      </c>
      <c r="B82" s="19" t="s">
        <v>32</v>
      </c>
      <c r="C82" s="20">
        <v>421</v>
      </c>
      <c r="D82" s="20">
        <v>295</v>
      </c>
      <c r="E82" s="20">
        <v>716</v>
      </c>
      <c r="F82" s="22">
        <v>5.0687646565209868E-2</v>
      </c>
      <c r="G82" s="22">
        <v>0.13014567746520789</v>
      </c>
      <c r="H82" s="22">
        <f t="shared" si="10"/>
        <v>0.38946853673845833</v>
      </c>
      <c r="I82" s="22">
        <f t="shared" si="11"/>
        <v>0.69692958100210523</v>
      </c>
      <c r="K82" s="23"/>
      <c r="L82" s="22"/>
      <c r="M82" s="20"/>
      <c r="N82" s="25"/>
    </row>
    <row r="83" spans="1:14" x14ac:dyDescent="0.25">
      <c r="A83">
        <v>15</v>
      </c>
      <c r="B83" s="19" t="s">
        <v>32</v>
      </c>
      <c r="C83" s="20">
        <v>421</v>
      </c>
      <c r="D83" s="20">
        <v>295</v>
      </c>
      <c r="E83" s="20">
        <v>716</v>
      </c>
      <c r="F83" s="22">
        <v>9.6788737308962827E-2</v>
      </c>
      <c r="G83" s="22">
        <v>0.13017450192541771</v>
      </c>
      <c r="H83" s="22">
        <f t="shared" si="10"/>
        <v>0.74353069055272469</v>
      </c>
      <c r="I83" s="22">
        <f t="shared" si="11"/>
        <v>0.4571604476474338</v>
      </c>
      <c r="K83" s="23"/>
      <c r="L83" s="22"/>
      <c r="M83" s="20"/>
      <c r="N83" s="25"/>
    </row>
    <row r="84" spans="1:14" x14ac:dyDescent="0.25">
      <c r="A84">
        <v>15</v>
      </c>
      <c r="B84" s="19" t="s">
        <v>32</v>
      </c>
      <c r="C84" s="20">
        <v>421</v>
      </c>
      <c r="D84" s="20">
        <v>295</v>
      </c>
      <c r="E84" s="20">
        <v>716</v>
      </c>
      <c r="F84" s="22">
        <v>0.1587753587683553</v>
      </c>
      <c r="G84" s="22">
        <v>0.13024163943751729</v>
      </c>
      <c r="H84" s="22">
        <f t="shared" si="10"/>
        <v>1.2190829250466162</v>
      </c>
      <c r="I84" s="22">
        <f t="shared" si="11"/>
        <v>0.22281271996638297</v>
      </c>
      <c r="K84" s="23"/>
      <c r="L84" s="22"/>
      <c r="M84" s="20"/>
      <c r="N84" s="25"/>
    </row>
    <row r="85" spans="1:14" x14ac:dyDescent="0.25">
      <c r="A85">
        <v>15</v>
      </c>
      <c r="B85" s="19" t="s">
        <v>32</v>
      </c>
      <c r="C85" s="20">
        <v>421</v>
      </c>
      <c r="D85" s="20">
        <v>295</v>
      </c>
      <c r="E85" s="20">
        <v>716</v>
      </c>
      <c r="F85" s="22">
        <v>5.19034999488594E-2</v>
      </c>
      <c r="G85" s="22">
        <v>0.1301462063557508</v>
      </c>
      <c r="H85" s="22">
        <f t="shared" si="10"/>
        <v>0.39880916549332768</v>
      </c>
      <c r="I85" s="22">
        <f t="shared" si="11"/>
        <v>0.69003382308246319</v>
      </c>
      <c r="K85" s="23"/>
      <c r="L85" s="22"/>
      <c r="M85" s="20"/>
      <c r="N85" s="25"/>
    </row>
    <row r="86" spans="1:14" ht="15.75" thickBot="1" x14ac:dyDescent="0.3">
      <c r="A86">
        <v>15</v>
      </c>
      <c r="B86" s="26" t="s">
        <v>32</v>
      </c>
      <c r="C86" s="27">
        <v>421</v>
      </c>
      <c r="D86" s="27">
        <v>295</v>
      </c>
      <c r="E86" s="27">
        <v>716</v>
      </c>
      <c r="F86" s="29">
        <v>0.14726300889893831</v>
      </c>
      <c r="G86" s="29">
        <v>0.13022671079789661</v>
      </c>
      <c r="H86" s="29">
        <f t="shared" si="10"/>
        <v>1.1308203055783306</v>
      </c>
      <c r="I86" s="29">
        <f t="shared" si="11"/>
        <v>0.25813073160330413</v>
      </c>
      <c r="J86" s="30"/>
      <c r="K86" s="31"/>
      <c r="L86" s="29"/>
      <c r="M86" s="27"/>
      <c r="N86" s="32"/>
    </row>
    <row r="87" spans="1:14" x14ac:dyDescent="0.25">
      <c r="A87">
        <v>16</v>
      </c>
      <c r="B87" s="11" t="s">
        <v>34</v>
      </c>
      <c r="C87" s="12">
        <v>25</v>
      </c>
      <c r="D87" s="12">
        <v>20</v>
      </c>
      <c r="E87" s="13">
        <v>45</v>
      </c>
      <c r="F87" s="14">
        <v>5.6866506597506243E-2</v>
      </c>
      <c r="G87" s="14">
        <v>0.30005987920140592</v>
      </c>
      <c r="H87" s="14">
        <f t="shared" ref="H87:H103" si="12">F87/G87</f>
        <v>0.18951719486408364</v>
      </c>
      <c r="I87" s="14">
        <f t="shared" ref="I87:I103" si="13">IF(H87&lt;0,2*_xlfn.NORM.S.DIST(H87,TRUE),2*(1-_xlfn.NORM.S.DIST(H87,TRUE)))</f>
        <v>0.84968747973933345</v>
      </c>
      <c r="J87" s="15"/>
      <c r="K87" s="16" t="s">
        <v>34</v>
      </c>
      <c r="L87" s="17">
        <v>45</v>
      </c>
      <c r="M87" s="12">
        <v>0.14000000000000001</v>
      </c>
      <c r="N87" s="37" t="s">
        <v>13</v>
      </c>
    </row>
    <row r="88" spans="1:14" x14ac:dyDescent="0.25">
      <c r="A88">
        <v>16</v>
      </c>
      <c r="B88" s="19" t="s">
        <v>34</v>
      </c>
      <c r="C88" s="20">
        <v>25</v>
      </c>
      <c r="D88" s="20">
        <v>20</v>
      </c>
      <c r="E88" s="21">
        <v>45</v>
      </c>
      <c r="F88" s="22">
        <v>0.34541266753920458</v>
      </c>
      <c r="G88" s="22">
        <v>0.30220136610648918</v>
      </c>
      <c r="H88" s="22">
        <f t="shared" si="12"/>
        <v>1.1429884384357438</v>
      </c>
      <c r="I88" s="22">
        <f t="shared" si="13"/>
        <v>0.25304339135167919</v>
      </c>
      <c r="K88" s="23" t="s">
        <v>34</v>
      </c>
      <c r="L88" s="22"/>
      <c r="M88" s="20"/>
      <c r="N88" s="25"/>
    </row>
    <row r="89" spans="1:14" x14ac:dyDescent="0.25">
      <c r="A89">
        <v>16</v>
      </c>
      <c r="B89" s="19" t="s">
        <v>34</v>
      </c>
      <c r="C89" s="20">
        <v>24</v>
      </c>
      <c r="D89" s="20">
        <v>20</v>
      </c>
      <c r="E89" s="20">
        <v>44</v>
      </c>
      <c r="F89" s="22">
        <v>0.4661083264630359</v>
      </c>
      <c r="G89" s="22">
        <v>0.30681508420206238</v>
      </c>
      <c r="H89" s="22">
        <f t="shared" si="12"/>
        <v>1.5191832164160028</v>
      </c>
      <c r="I89" s="22">
        <f t="shared" si="13"/>
        <v>0.12871638472231584</v>
      </c>
      <c r="K89" s="23" t="s">
        <v>34</v>
      </c>
      <c r="L89" s="22"/>
      <c r="M89" s="20"/>
      <c r="N89" s="25"/>
    </row>
    <row r="90" spans="1:14" x14ac:dyDescent="0.25">
      <c r="A90">
        <v>16</v>
      </c>
      <c r="B90" s="19" t="s">
        <v>34</v>
      </c>
      <c r="C90" s="20">
        <v>20</v>
      </c>
      <c r="D90" s="20">
        <v>20</v>
      </c>
      <c r="E90" s="20">
        <v>40</v>
      </c>
      <c r="F90" s="22">
        <v>-0.13634225644213099</v>
      </c>
      <c r="G90" s="22">
        <v>0.31659495437569218</v>
      </c>
      <c r="H90" s="22">
        <f t="shared" si="12"/>
        <v>-0.43065201942649534</v>
      </c>
      <c r="I90" s="22">
        <f t="shared" si="13"/>
        <v>0.66672141104094029</v>
      </c>
      <c r="K90" s="23" t="s">
        <v>34</v>
      </c>
      <c r="L90" s="22"/>
      <c r="M90" s="20"/>
      <c r="N90" s="25"/>
    </row>
    <row r="91" spans="1:14" x14ac:dyDescent="0.25">
      <c r="A91">
        <v>16</v>
      </c>
      <c r="B91" s="19" t="s">
        <v>34</v>
      </c>
      <c r="C91" s="20">
        <v>20</v>
      </c>
      <c r="D91" s="20">
        <v>20</v>
      </c>
      <c r="E91" s="20">
        <v>40</v>
      </c>
      <c r="F91" s="22">
        <v>1.5597429235984769E-2</v>
      </c>
      <c r="G91" s="22">
        <v>0.31623257421948903</v>
      </c>
      <c r="H91" s="22">
        <f t="shared" si="12"/>
        <v>4.9322652084408572E-2</v>
      </c>
      <c r="I91" s="22">
        <f t="shared" si="13"/>
        <v>0.96066216773177437</v>
      </c>
      <c r="K91" s="23" t="s">
        <v>34</v>
      </c>
      <c r="L91" s="22"/>
      <c r="M91" s="20"/>
      <c r="N91" s="25"/>
    </row>
    <row r="92" spans="1:14" x14ac:dyDescent="0.25">
      <c r="A92">
        <v>16</v>
      </c>
      <c r="B92" s="19" t="s">
        <v>34</v>
      </c>
      <c r="C92" s="20">
        <v>20</v>
      </c>
      <c r="D92" s="20">
        <v>20</v>
      </c>
      <c r="E92" s="20">
        <v>40</v>
      </c>
      <c r="F92" s="22">
        <v>0</v>
      </c>
      <c r="G92" s="22">
        <v>0.31622776601683789</v>
      </c>
      <c r="H92" s="22">
        <f t="shared" si="12"/>
        <v>0</v>
      </c>
      <c r="I92" s="22">
        <f t="shared" si="13"/>
        <v>1</v>
      </c>
      <c r="K92" s="23" t="s">
        <v>34</v>
      </c>
      <c r="L92" s="22"/>
      <c r="M92" s="20"/>
      <c r="N92" s="25"/>
    </row>
    <row r="93" spans="1:14" x14ac:dyDescent="0.25">
      <c r="A93">
        <v>16</v>
      </c>
      <c r="B93" s="65" t="s">
        <v>34</v>
      </c>
      <c r="C93" s="66">
        <v>17</v>
      </c>
      <c r="D93" s="66">
        <v>20</v>
      </c>
      <c r="E93" s="66">
        <v>37</v>
      </c>
      <c r="F93" s="67">
        <v>-0.26373506513051997</v>
      </c>
      <c r="G93" s="67">
        <v>0.33130571660028268</v>
      </c>
      <c r="H93" s="67">
        <f t="shared" si="12"/>
        <v>-0.79604743267594724</v>
      </c>
      <c r="I93" s="67">
        <f t="shared" si="13"/>
        <v>0.42600446637192257</v>
      </c>
      <c r="K93" s="68" t="s">
        <v>34</v>
      </c>
      <c r="L93" s="67"/>
      <c r="M93" s="66"/>
      <c r="N93" s="69"/>
    </row>
    <row r="94" spans="1:14" x14ac:dyDescent="0.25">
      <c r="A94">
        <v>16</v>
      </c>
      <c r="B94" s="19" t="s">
        <v>34</v>
      </c>
      <c r="C94" s="20">
        <v>17</v>
      </c>
      <c r="D94" s="20">
        <v>20</v>
      </c>
      <c r="E94" s="20">
        <v>37</v>
      </c>
      <c r="F94" s="22">
        <v>-0.10136606726376179</v>
      </c>
      <c r="G94" s="22">
        <v>0.33009450440546673</v>
      </c>
      <c r="H94" s="22">
        <f t="shared" si="12"/>
        <v>-0.30708195959315421</v>
      </c>
      <c r="I94" s="22">
        <f t="shared" si="13"/>
        <v>0.75878098890095491</v>
      </c>
      <c r="J94" s="22"/>
      <c r="K94" s="23" t="s">
        <v>34</v>
      </c>
      <c r="L94" s="22"/>
      <c r="M94" s="20"/>
      <c r="N94" s="25"/>
    </row>
    <row r="95" spans="1:14" ht="15.75" thickBot="1" x14ac:dyDescent="0.3">
      <c r="A95">
        <v>16</v>
      </c>
      <c r="B95" s="40" t="s">
        <v>35</v>
      </c>
      <c r="C95" s="70">
        <v>17</v>
      </c>
      <c r="D95" s="70">
        <v>20</v>
      </c>
      <c r="E95" s="70">
        <v>37</v>
      </c>
      <c r="F95" s="71">
        <v>0.3343965711451477</v>
      </c>
      <c r="G95" s="71">
        <v>0.33216656199710398</v>
      </c>
      <c r="H95" s="71">
        <f t="shared" si="12"/>
        <v>1.0067135268963743</v>
      </c>
      <c r="I95" s="71">
        <f t="shared" si="13"/>
        <v>0.31407245981652276</v>
      </c>
      <c r="J95" s="30"/>
      <c r="K95" s="72" t="s">
        <v>34</v>
      </c>
      <c r="L95" s="71"/>
      <c r="M95" s="70"/>
      <c r="N95" s="73"/>
    </row>
    <row r="96" spans="1:14" x14ac:dyDescent="0.25">
      <c r="A96">
        <v>17</v>
      </c>
      <c r="B96" s="11" t="s">
        <v>36</v>
      </c>
      <c r="C96" s="74">
        <v>11</v>
      </c>
      <c r="D96" s="74">
        <v>14</v>
      </c>
      <c r="E96" s="12">
        <v>25</v>
      </c>
      <c r="F96" s="14">
        <v>0.41</v>
      </c>
      <c r="G96" s="14">
        <v>0.4070622339859869</v>
      </c>
      <c r="H96" s="14">
        <f t="shared" si="12"/>
        <v>1.0072169947706675</v>
      </c>
      <c r="I96" s="14">
        <f t="shared" si="13"/>
        <v>0.31383050789510691</v>
      </c>
      <c r="J96" s="15"/>
      <c r="K96" s="16" t="s">
        <v>37</v>
      </c>
      <c r="L96" s="17">
        <v>29</v>
      </c>
      <c r="M96" s="13">
        <v>-0.01</v>
      </c>
      <c r="N96" s="37" t="s">
        <v>13</v>
      </c>
    </row>
    <row r="97" spans="1:14" x14ac:dyDescent="0.25">
      <c r="A97">
        <v>17</v>
      </c>
      <c r="B97" s="19" t="s">
        <v>37</v>
      </c>
      <c r="C97" s="75">
        <v>11</v>
      </c>
      <c r="D97" s="75">
        <v>14</v>
      </c>
      <c r="E97" s="20">
        <v>25</v>
      </c>
      <c r="F97" s="22">
        <v>-0.05</v>
      </c>
      <c r="G97" s="22">
        <v>0.4029735256039314</v>
      </c>
      <c r="H97" s="22">
        <f t="shared" si="12"/>
        <v>-0.12407762997597827</v>
      </c>
      <c r="I97" s="22">
        <f t="shared" si="13"/>
        <v>0.90125380996715276</v>
      </c>
      <c r="K97" s="23" t="s">
        <v>37</v>
      </c>
      <c r="L97" s="36">
        <v>29</v>
      </c>
      <c r="M97" s="20">
        <v>0.69</v>
      </c>
      <c r="N97" s="38" t="s">
        <v>13</v>
      </c>
    </row>
    <row r="98" spans="1:14" x14ac:dyDescent="0.25">
      <c r="A98">
        <v>17</v>
      </c>
      <c r="B98" s="19" t="s">
        <v>37</v>
      </c>
      <c r="C98" s="75">
        <v>15</v>
      </c>
      <c r="D98" s="75">
        <v>14</v>
      </c>
      <c r="E98" s="21">
        <v>29</v>
      </c>
      <c r="F98" s="22">
        <v>0.05</v>
      </c>
      <c r="G98" s="22">
        <v>0.37166966723626232</v>
      </c>
      <c r="H98" s="22">
        <f t="shared" si="12"/>
        <v>0.13452806189915975</v>
      </c>
      <c r="I98" s="22">
        <f t="shared" si="13"/>
        <v>0.89298502258390799</v>
      </c>
      <c r="K98" s="23" t="s">
        <v>37</v>
      </c>
      <c r="L98" s="22"/>
      <c r="M98" s="20"/>
      <c r="N98" s="25"/>
    </row>
    <row r="99" spans="1:14" x14ac:dyDescent="0.25">
      <c r="A99">
        <v>17</v>
      </c>
      <c r="B99" s="19" t="s">
        <v>37</v>
      </c>
      <c r="C99" s="75">
        <v>15</v>
      </c>
      <c r="D99" s="75">
        <v>14</v>
      </c>
      <c r="E99" s="21">
        <v>29</v>
      </c>
      <c r="F99" s="22">
        <v>0.83</v>
      </c>
      <c r="G99" s="22">
        <v>0.3872632493564741</v>
      </c>
      <c r="H99" s="22">
        <f t="shared" si="12"/>
        <v>2.1432449409522683</v>
      </c>
      <c r="I99" s="22">
        <f t="shared" si="13"/>
        <v>3.2093435366121303E-2</v>
      </c>
      <c r="K99" s="23" t="s">
        <v>37</v>
      </c>
      <c r="L99" s="22"/>
      <c r="M99" s="20"/>
      <c r="N99" s="25"/>
    </row>
    <row r="100" spans="1:14" x14ac:dyDescent="0.25">
      <c r="A100">
        <v>17</v>
      </c>
      <c r="B100" s="19" t="s">
        <v>37</v>
      </c>
      <c r="C100" s="75">
        <v>18</v>
      </c>
      <c r="D100" s="75">
        <v>14</v>
      </c>
      <c r="E100" s="20">
        <v>32</v>
      </c>
      <c r="F100" s="22">
        <v>0.61</v>
      </c>
      <c r="G100" s="22">
        <v>0.3644148590331176</v>
      </c>
      <c r="H100" s="22">
        <f t="shared" si="12"/>
        <v>1.6739163754696509</v>
      </c>
      <c r="I100" s="22">
        <f t="shared" si="13"/>
        <v>9.414703540993008E-2</v>
      </c>
      <c r="K100" s="23" t="s">
        <v>37</v>
      </c>
      <c r="L100" s="22"/>
      <c r="M100" s="20"/>
      <c r="N100" s="25"/>
    </row>
    <row r="101" spans="1:14" x14ac:dyDescent="0.25">
      <c r="A101">
        <v>17</v>
      </c>
      <c r="B101" s="65" t="s">
        <v>37</v>
      </c>
      <c r="C101" s="76">
        <v>18</v>
      </c>
      <c r="D101" s="76">
        <v>14</v>
      </c>
      <c r="E101" s="66">
        <v>32</v>
      </c>
      <c r="F101" s="67">
        <v>0.76</v>
      </c>
      <c r="G101" s="67">
        <v>0.36879415258939102</v>
      </c>
      <c r="H101" s="67">
        <f t="shared" si="12"/>
        <v>2.0607702011104574</v>
      </c>
      <c r="I101" s="67">
        <f t="shared" si="13"/>
        <v>3.9324968635495949E-2</v>
      </c>
      <c r="K101" s="68" t="s">
        <v>37</v>
      </c>
      <c r="L101" s="67"/>
      <c r="M101" s="66"/>
      <c r="N101" s="69"/>
    </row>
    <row r="102" spans="1:14" x14ac:dyDescent="0.25">
      <c r="A102">
        <v>17</v>
      </c>
      <c r="B102" s="19" t="s">
        <v>37</v>
      </c>
      <c r="C102" s="75">
        <v>15</v>
      </c>
      <c r="D102" s="75">
        <v>14</v>
      </c>
      <c r="E102" s="21">
        <v>29</v>
      </c>
      <c r="F102" s="36">
        <v>-0.01</v>
      </c>
      <c r="G102" s="22">
        <v>0.3716139962826604</v>
      </c>
      <c r="H102" s="22">
        <f t="shared" si="12"/>
        <v>-2.6909643070584754E-2</v>
      </c>
      <c r="I102" s="22">
        <f t="shared" si="13"/>
        <v>0.97853180224556413</v>
      </c>
      <c r="J102" s="22"/>
      <c r="K102" s="23" t="s">
        <v>37</v>
      </c>
      <c r="L102" s="22"/>
      <c r="M102" s="20"/>
      <c r="N102" s="25"/>
    </row>
    <row r="103" spans="1:14" ht="15.75" thickBot="1" x14ac:dyDescent="0.3">
      <c r="A103">
        <v>17</v>
      </c>
      <c r="B103" s="40" t="s">
        <v>37</v>
      </c>
      <c r="C103" s="77">
        <v>15</v>
      </c>
      <c r="D103" s="77">
        <v>14</v>
      </c>
      <c r="E103" s="78">
        <v>29</v>
      </c>
      <c r="F103" s="71">
        <v>0.37</v>
      </c>
      <c r="G103" s="71">
        <v>0.37477404248803609</v>
      </c>
      <c r="H103" s="71">
        <f t="shared" si="12"/>
        <v>0.9872615444326337</v>
      </c>
      <c r="I103" s="71">
        <f t="shared" si="13"/>
        <v>0.3235144376101966</v>
      </c>
      <c r="J103" s="30"/>
      <c r="K103" s="72" t="s">
        <v>37</v>
      </c>
      <c r="L103" s="71"/>
      <c r="M103" s="70"/>
      <c r="N103" s="73"/>
    </row>
  </sheetData>
  <mergeCells count="12">
    <mergeCell ref="S10:U10"/>
    <mergeCell ref="V10:X10"/>
    <mergeCell ref="T14:T15"/>
    <mergeCell ref="T12:T13"/>
    <mergeCell ref="W12:W13"/>
    <mergeCell ref="W14:W15"/>
    <mergeCell ref="Q14:Q15"/>
    <mergeCell ref="C9:I9"/>
    <mergeCell ref="L9:N9"/>
    <mergeCell ref="A3:N5"/>
    <mergeCell ref="A7:N7"/>
    <mergeCell ref="Q12:Q13"/>
  </mergeCells>
  <conditionalFormatting sqref="I11:I19 I22:I31 I33:I38 I43:I44 I49 I63:I64 I68:I69 I51:I58 I114:I1048576 I76:I103">
    <cfRule type="cellIs" dxfId="1" priority="2" operator="greaterThan">
      <formula>0.05</formula>
    </cfRule>
  </conditionalFormatting>
  <conditionalFormatting sqref="H11:H19 H22:H31 H33:H38 H43:H44 H49 H63:H64 H68:H69 H51:H58 H76:H103">
    <cfRule type="cellIs" dxfId="0" priority="1" operator="greaterThan">
      <formula>0</formula>
    </cfRule>
  </conditionalFormatting>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6425-52FA-4E88-AA0E-2D59ECA55C21}">
  <dimension ref="A1:G74"/>
  <sheetViews>
    <sheetView zoomScale="90" zoomScaleNormal="90" zoomScaleSheetLayoutView="110" workbookViewId="0"/>
  </sheetViews>
  <sheetFormatPr baseColWidth="10" defaultRowHeight="12.75" x14ac:dyDescent="0.2"/>
  <cols>
    <col min="1" max="1" width="16.7109375" style="106" customWidth="1"/>
    <col min="2" max="2" width="3.5703125" style="106" customWidth="1"/>
    <col min="3" max="3" width="5.42578125" style="106" customWidth="1"/>
    <col min="4" max="4" width="2" style="106" customWidth="1"/>
    <col min="5" max="5" width="20" style="106" customWidth="1"/>
    <col min="6" max="6" width="3.5703125" style="106" customWidth="1"/>
    <col min="7" max="7" width="5.5703125" style="106" customWidth="1"/>
    <col min="8" max="16384" width="11.42578125" style="106"/>
  </cols>
  <sheetData>
    <row r="1" spans="1:7" ht="15.75" x14ac:dyDescent="0.25">
      <c r="A1" s="139" t="s">
        <v>58</v>
      </c>
    </row>
    <row r="3" spans="1:7" x14ac:dyDescent="0.2">
      <c r="A3" s="106" t="s">
        <v>56</v>
      </c>
    </row>
    <row r="4" spans="1:7" x14ac:dyDescent="0.2">
      <c r="A4" s="106" t="s">
        <v>57</v>
      </c>
    </row>
    <row r="5" spans="1:7" ht="13.5" thickBot="1" x14ac:dyDescent="0.25"/>
    <row r="6" spans="1:7" ht="15" customHeight="1" thickBot="1" x14ac:dyDescent="0.25">
      <c r="A6" s="150" t="s">
        <v>0</v>
      </c>
      <c r="B6" s="151"/>
      <c r="C6" s="152"/>
      <c r="D6" s="105"/>
      <c r="E6" s="153" t="s">
        <v>1</v>
      </c>
      <c r="F6" s="154"/>
      <c r="G6" s="155"/>
    </row>
    <row r="7" spans="1:7" ht="11.25" customHeight="1" x14ac:dyDescent="0.2">
      <c r="A7" s="107" t="s">
        <v>10</v>
      </c>
      <c r="B7" s="106">
        <v>1</v>
      </c>
      <c r="C7" s="108">
        <v>0.13573534393842199</v>
      </c>
      <c r="E7" s="109" t="s">
        <v>10</v>
      </c>
      <c r="F7" s="110">
        <v>1</v>
      </c>
      <c r="G7" s="111">
        <v>0.5</v>
      </c>
    </row>
    <row r="8" spans="1:7" ht="11.25" customHeight="1" x14ac:dyDescent="0.2">
      <c r="A8" s="107" t="s">
        <v>10</v>
      </c>
      <c r="B8" s="106">
        <v>1</v>
      </c>
      <c r="C8" s="108">
        <v>0.27461141635404551</v>
      </c>
      <c r="E8" s="112" t="s">
        <v>12</v>
      </c>
      <c r="F8" s="113">
        <v>2</v>
      </c>
      <c r="G8" s="114">
        <v>0.14000000000000001</v>
      </c>
    </row>
    <row r="9" spans="1:7" ht="11.25" customHeight="1" x14ac:dyDescent="0.2">
      <c r="A9" s="107" t="s">
        <v>10</v>
      </c>
      <c r="B9" s="106">
        <v>1</v>
      </c>
      <c r="C9" s="108">
        <v>0.49335317953540619</v>
      </c>
      <c r="E9" s="107" t="s">
        <v>12</v>
      </c>
      <c r="F9" s="106">
        <v>2</v>
      </c>
      <c r="G9" s="108">
        <v>0.82</v>
      </c>
    </row>
    <row r="10" spans="1:7" ht="11.25" customHeight="1" x14ac:dyDescent="0.2">
      <c r="A10" s="107" t="s">
        <v>10</v>
      </c>
      <c r="B10" s="106">
        <v>1</v>
      </c>
      <c r="C10" s="108">
        <v>-3.403997881214755E-3</v>
      </c>
      <c r="E10" s="109" t="s">
        <v>12</v>
      </c>
      <c r="F10" s="110">
        <v>2</v>
      </c>
      <c r="G10" s="111">
        <v>0.11</v>
      </c>
    </row>
    <row r="11" spans="1:7" ht="11.25" customHeight="1" x14ac:dyDescent="0.2">
      <c r="A11" s="107" t="s">
        <v>10</v>
      </c>
      <c r="B11" s="106">
        <v>1</v>
      </c>
      <c r="C11" s="108">
        <v>0.59230650909095661</v>
      </c>
      <c r="E11" s="112" t="s">
        <v>14</v>
      </c>
      <c r="F11" s="113">
        <v>3</v>
      </c>
      <c r="G11" s="114">
        <v>0.63</v>
      </c>
    </row>
    <row r="12" spans="1:7" ht="11.25" customHeight="1" x14ac:dyDescent="0.2">
      <c r="A12" s="107" t="s">
        <v>10</v>
      </c>
      <c r="B12" s="106">
        <v>1</v>
      </c>
      <c r="C12" s="108">
        <v>0.21042959927865601</v>
      </c>
      <c r="E12" s="107" t="s">
        <v>14</v>
      </c>
      <c r="F12" s="106">
        <v>3</v>
      </c>
      <c r="G12" s="108">
        <v>0.71</v>
      </c>
    </row>
    <row r="13" spans="1:7" ht="11.25" customHeight="1" x14ac:dyDescent="0.2">
      <c r="A13" s="107" t="s">
        <v>10</v>
      </c>
      <c r="B13" s="106">
        <v>1</v>
      </c>
      <c r="C13" s="108">
        <v>0.5251472916943648</v>
      </c>
      <c r="E13" s="107" t="s">
        <v>14</v>
      </c>
      <c r="F13" s="106">
        <v>3</v>
      </c>
      <c r="G13" s="108">
        <v>0.82</v>
      </c>
    </row>
    <row r="14" spans="1:7" ht="11.25" customHeight="1" x14ac:dyDescent="0.2">
      <c r="A14" s="109" t="s">
        <v>10</v>
      </c>
      <c r="B14" s="110">
        <v>1</v>
      </c>
      <c r="C14" s="111">
        <v>0.43817914262586272</v>
      </c>
      <c r="E14" s="109" t="s">
        <v>14</v>
      </c>
      <c r="F14" s="110">
        <v>3</v>
      </c>
      <c r="G14" s="111">
        <v>0.69</v>
      </c>
    </row>
    <row r="15" spans="1:7" ht="11.25" customHeight="1" x14ac:dyDescent="0.2">
      <c r="A15" s="115" t="s">
        <v>12</v>
      </c>
      <c r="B15" s="116">
        <v>2</v>
      </c>
      <c r="C15" s="117">
        <v>0.11</v>
      </c>
      <c r="E15" s="112" t="s">
        <v>15</v>
      </c>
      <c r="F15" s="113">
        <v>4</v>
      </c>
      <c r="G15" s="114">
        <v>0.23</v>
      </c>
    </row>
    <row r="16" spans="1:7" ht="11.25" customHeight="1" x14ac:dyDescent="0.2">
      <c r="A16" s="112" t="s">
        <v>14</v>
      </c>
      <c r="B16" s="113">
        <v>3</v>
      </c>
      <c r="C16" s="114">
        <v>0.81740377653195906</v>
      </c>
      <c r="E16" s="107" t="s">
        <v>15</v>
      </c>
      <c r="F16" s="106">
        <v>4</v>
      </c>
      <c r="G16" s="108">
        <v>0.51</v>
      </c>
    </row>
    <row r="17" spans="1:7" ht="11.25" customHeight="1" x14ac:dyDescent="0.2">
      <c r="A17" s="107" t="s">
        <v>14</v>
      </c>
      <c r="B17" s="106">
        <v>3</v>
      </c>
      <c r="C17" s="108">
        <v>0.5777070321043587</v>
      </c>
      <c r="E17" s="109" t="s">
        <v>15</v>
      </c>
      <c r="F17" s="110">
        <v>4</v>
      </c>
      <c r="G17" s="111">
        <v>0.38</v>
      </c>
    </row>
    <row r="18" spans="1:7" ht="11.25" customHeight="1" x14ac:dyDescent="0.2">
      <c r="A18" s="107" t="s">
        <v>14</v>
      </c>
      <c r="B18" s="106">
        <v>3</v>
      </c>
      <c r="C18" s="108">
        <v>0.56194268134223124</v>
      </c>
      <c r="E18" s="112" t="s">
        <v>17</v>
      </c>
      <c r="F18" s="113">
        <v>5</v>
      </c>
      <c r="G18" s="114">
        <v>0.49</v>
      </c>
    </row>
    <row r="19" spans="1:7" ht="11.25" customHeight="1" x14ac:dyDescent="0.2">
      <c r="A19" s="107" t="s">
        <v>14</v>
      </c>
      <c r="B19" s="106">
        <v>3</v>
      </c>
      <c r="C19" s="108">
        <v>0.48600488743566422</v>
      </c>
      <c r="E19" s="107" t="s">
        <v>17</v>
      </c>
      <c r="F19" s="106">
        <v>5</v>
      </c>
      <c r="G19" s="108">
        <v>0.97</v>
      </c>
    </row>
    <row r="20" spans="1:7" ht="11.25" customHeight="1" x14ac:dyDescent="0.2">
      <c r="A20" s="107" t="s">
        <v>14</v>
      </c>
      <c r="B20" s="106">
        <v>3</v>
      </c>
      <c r="C20" s="108">
        <v>0.31583752850215979</v>
      </c>
      <c r="E20" s="109" t="s">
        <v>17</v>
      </c>
      <c r="F20" s="110">
        <v>5</v>
      </c>
      <c r="G20" s="111">
        <v>0.19</v>
      </c>
    </row>
    <row r="21" spans="1:7" ht="11.25" customHeight="1" x14ac:dyDescent="0.2">
      <c r="A21" s="107" t="s">
        <v>14</v>
      </c>
      <c r="B21" s="106">
        <v>3</v>
      </c>
      <c r="C21" s="108">
        <v>0.56295438353374194</v>
      </c>
      <c r="E21" s="115" t="s">
        <v>19</v>
      </c>
      <c r="F21" s="116">
        <v>6</v>
      </c>
      <c r="G21" s="117">
        <v>0.95</v>
      </c>
    </row>
    <row r="22" spans="1:7" ht="11.25" customHeight="1" x14ac:dyDescent="0.2">
      <c r="A22" s="107" t="s">
        <v>14</v>
      </c>
      <c r="B22" s="106">
        <v>3</v>
      </c>
      <c r="C22" s="108">
        <v>0.26568748773052508</v>
      </c>
      <c r="E22" s="112" t="s">
        <v>20</v>
      </c>
      <c r="F22" s="113">
        <v>7</v>
      </c>
      <c r="G22" s="114">
        <v>0.59</v>
      </c>
    </row>
    <row r="23" spans="1:7" ht="11.25" customHeight="1" x14ac:dyDescent="0.2">
      <c r="A23" s="109" t="s">
        <v>14</v>
      </c>
      <c r="B23" s="110">
        <v>3</v>
      </c>
      <c r="C23" s="111">
        <v>0.1172595201980729</v>
      </c>
      <c r="E23" s="107" t="s">
        <v>20</v>
      </c>
      <c r="F23" s="106">
        <v>7</v>
      </c>
      <c r="G23" s="108">
        <v>0.41</v>
      </c>
    </row>
    <row r="24" spans="1:7" ht="11.25" customHeight="1" x14ac:dyDescent="0.2">
      <c r="A24" s="112" t="s">
        <v>15</v>
      </c>
      <c r="B24" s="113">
        <v>4</v>
      </c>
      <c r="C24" s="114">
        <v>3.1946205606879143E-2</v>
      </c>
      <c r="E24" s="107" t="s">
        <v>20</v>
      </c>
      <c r="F24" s="106">
        <v>7</v>
      </c>
      <c r="G24" s="108">
        <v>0.39</v>
      </c>
    </row>
    <row r="25" spans="1:7" ht="11.25" customHeight="1" x14ac:dyDescent="0.2">
      <c r="A25" s="109" t="s">
        <v>15</v>
      </c>
      <c r="B25" s="110">
        <v>4</v>
      </c>
      <c r="C25" s="111">
        <v>0.63653593046130497</v>
      </c>
      <c r="E25" s="107" t="s">
        <v>20</v>
      </c>
      <c r="F25" s="106">
        <v>7</v>
      </c>
      <c r="G25" s="108">
        <v>0.56000000000000005</v>
      </c>
    </row>
    <row r="26" spans="1:7" ht="11.25" customHeight="1" x14ac:dyDescent="0.2">
      <c r="A26" s="112" t="s">
        <v>17</v>
      </c>
      <c r="B26" s="113">
        <v>5</v>
      </c>
      <c r="C26" s="114">
        <v>0.34120701849696239</v>
      </c>
      <c r="E26" s="107" t="s">
        <v>20</v>
      </c>
      <c r="F26" s="106">
        <v>7</v>
      </c>
      <c r="G26" s="108">
        <v>0.23</v>
      </c>
    </row>
    <row r="27" spans="1:7" ht="11.25" customHeight="1" x14ac:dyDescent="0.2">
      <c r="A27" s="107" t="s">
        <v>17</v>
      </c>
      <c r="B27" s="106">
        <v>5</v>
      </c>
      <c r="C27" s="108">
        <v>0.88673339313576172</v>
      </c>
      <c r="E27" s="109" t="s">
        <v>20</v>
      </c>
      <c r="F27" s="110">
        <v>7</v>
      </c>
      <c r="G27" s="111">
        <v>0.56999999999999995</v>
      </c>
    </row>
    <row r="28" spans="1:7" ht="11.25" customHeight="1" x14ac:dyDescent="0.2">
      <c r="A28" s="109" t="s">
        <v>17</v>
      </c>
      <c r="B28" s="110">
        <v>5</v>
      </c>
      <c r="C28" s="111">
        <v>1.3160181326934519</v>
      </c>
      <c r="E28" s="112" t="s">
        <v>21</v>
      </c>
      <c r="F28" s="113">
        <v>8</v>
      </c>
      <c r="G28" s="114">
        <v>0.57999999999999996</v>
      </c>
    </row>
    <row r="29" spans="1:7" ht="11.25" customHeight="1" x14ac:dyDescent="0.2">
      <c r="A29" s="118" t="s">
        <v>19</v>
      </c>
      <c r="B29" s="106">
        <v>6</v>
      </c>
      <c r="C29" s="106">
        <v>0.54691007255362911</v>
      </c>
      <c r="E29" s="107" t="s">
        <v>21</v>
      </c>
      <c r="F29" s="106">
        <v>8</v>
      </c>
      <c r="G29" s="108">
        <v>0.52</v>
      </c>
    </row>
    <row r="30" spans="1:7" ht="11.25" customHeight="1" x14ac:dyDescent="0.2">
      <c r="A30" s="112" t="s">
        <v>20</v>
      </c>
      <c r="B30" s="113">
        <v>7</v>
      </c>
      <c r="C30" s="114">
        <v>0.1232233575896024</v>
      </c>
      <c r="E30" s="107" t="s">
        <v>21</v>
      </c>
      <c r="F30" s="106">
        <v>8</v>
      </c>
      <c r="G30" s="108">
        <v>0.87</v>
      </c>
    </row>
    <row r="31" spans="1:7" ht="11.25" customHeight="1" x14ac:dyDescent="0.2">
      <c r="A31" s="109" t="s">
        <v>20</v>
      </c>
      <c r="B31" s="110">
        <v>7</v>
      </c>
      <c r="C31" s="111">
        <v>0.27882796869707849</v>
      </c>
      <c r="E31" s="107" t="s">
        <v>21</v>
      </c>
      <c r="F31" s="106">
        <v>8</v>
      </c>
      <c r="G31" s="108">
        <v>0.76</v>
      </c>
    </row>
    <row r="32" spans="1:7" ht="11.25" customHeight="1" x14ac:dyDescent="0.2">
      <c r="A32" s="112" t="s">
        <v>21</v>
      </c>
      <c r="B32" s="113">
        <v>8</v>
      </c>
      <c r="C32" s="114">
        <v>0.66988565842326042</v>
      </c>
      <c r="E32" s="109" t="s">
        <v>21</v>
      </c>
      <c r="F32" s="110">
        <v>8</v>
      </c>
      <c r="G32" s="111">
        <v>0.76</v>
      </c>
    </row>
    <row r="33" spans="1:7" ht="11.25" customHeight="1" x14ac:dyDescent="0.2">
      <c r="A33" s="109" t="s">
        <v>21</v>
      </c>
      <c r="B33" s="110">
        <v>8</v>
      </c>
      <c r="C33" s="111">
        <v>0.36287774092815012</v>
      </c>
      <c r="E33" s="112" t="s">
        <v>22</v>
      </c>
      <c r="F33" s="113">
        <v>9</v>
      </c>
      <c r="G33" s="114">
        <v>2.5</v>
      </c>
    </row>
    <row r="34" spans="1:7" ht="11.25" customHeight="1" x14ac:dyDescent="0.2">
      <c r="A34" s="115" t="s">
        <v>22</v>
      </c>
      <c r="B34" s="116">
        <v>9</v>
      </c>
      <c r="C34" s="117">
        <v>0.9226195739060199</v>
      </c>
      <c r="E34" s="107" t="s">
        <v>22</v>
      </c>
      <c r="F34" s="106">
        <v>9</v>
      </c>
      <c r="G34" s="108">
        <v>1.46</v>
      </c>
    </row>
    <row r="35" spans="1:7" ht="11.25" customHeight="1" x14ac:dyDescent="0.2">
      <c r="A35" s="112" t="s">
        <v>25</v>
      </c>
      <c r="B35" s="113">
        <v>10</v>
      </c>
      <c r="C35" s="114">
        <v>0.38073179595422052</v>
      </c>
      <c r="E35" s="109" t="s">
        <v>22</v>
      </c>
      <c r="F35" s="110">
        <v>9</v>
      </c>
      <c r="G35" s="111">
        <v>0.92</v>
      </c>
    </row>
    <row r="36" spans="1:7" ht="11.25" customHeight="1" x14ac:dyDescent="0.2">
      <c r="A36" s="107" t="s">
        <v>25</v>
      </c>
      <c r="B36" s="106">
        <v>10</v>
      </c>
      <c r="C36" s="108">
        <v>0.49354790183969072</v>
      </c>
      <c r="E36" s="112" t="s">
        <v>25</v>
      </c>
      <c r="F36" s="113">
        <v>10</v>
      </c>
      <c r="G36" s="114">
        <v>0.63</v>
      </c>
    </row>
    <row r="37" spans="1:7" ht="11.25" customHeight="1" x14ac:dyDescent="0.2">
      <c r="A37" s="107" t="s">
        <v>25</v>
      </c>
      <c r="B37" s="106">
        <v>10</v>
      </c>
      <c r="C37" s="108">
        <v>0.18965046961019141</v>
      </c>
      <c r="E37" s="107" t="s">
        <v>25</v>
      </c>
      <c r="F37" s="106">
        <v>10</v>
      </c>
      <c r="G37" s="108">
        <v>0.24</v>
      </c>
    </row>
    <row r="38" spans="1:7" ht="11.25" customHeight="1" x14ac:dyDescent="0.2">
      <c r="A38" s="107" t="s">
        <v>25</v>
      </c>
      <c r="B38" s="106">
        <v>10</v>
      </c>
      <c r="C38" s="108">
        <v>0.86381914953645256</v>
      </c>
      <c r="E38" s="107" t="s">
        <v>25</v>
      </c>
      <c r="F38" s="106">
        <v>10</v>
      </c>
      <c r="G38" s="108">
        <v>-0.05</v>
      </c>
    </row>
    <row r="39" spans="1:7" ht="11.25" customHeight="1" x14ac:dyDescent="0.2">
      <c r="A39" s="107" t="s">
        <v>25</v>
      </c>
      <c r="B39" s="106">
        <v>10</v>
      </c>
      <c r="C39" s="108">
        <v>0.68083478193611568</v>
      </c>
      <c r="E39" s="107" t="s">
        <v>25</v>
      </c>
      <c r="F39" s="106">
        <v>10</v>
      </c>
      <c r="G39" s="108">
        <v>0.78</v>
      </c>
    </row>
    <row r="40" spans="1:7" ht="11.25" customHeight="1" x14ac:dyDescent="0.2">
      <c r="A40" s="109" t="s">
        <v>25</v>
      </c>
      <c r="B40" s="110">
        <v>10</v>
      </c>
      <c r="C40" s="111">
        <v>0.28857469968759319</v>
      </c>
      <c r="E40" s="109" t="s">
        <v>25</v>
      </c>
      <c r="F40" s="110">
        <v>10</v>
      </c>
      <c r="G40" s="111">
        <v>0.28999999999999998</v>
      </c>
    </row>
    <row r="41" spans="1:7" ht="11.25" customHeight="1" x14ac:dyDescent="0.2">
      <c r="A41" s="112" t="s">
        <v>26</v>
      </c>
      <c r="B41" s="113">
        <v>11</v>
      </c>
      <c r="C41" s="114">
        <v>0.71047957748372714</v>
      </c>
      <c r="E41" s="112" t="s">
        <v>26</v>
      </c>
      <c r="F41" s="113">
        <v>11</v>
      </c>
      <c r="G41" s="114">
        <v>1.33</v>
      </c>
    </row>
    <row r="42" spans="1:7" ht="11.25" customHeight="1" x14ac:dyDescent="0.2">
      <c r="A42" s="109" t="s">
        <v>26</v>
      </c>
      <c r="B42" s="110">
        <v>11</v>
      </c>
      <c r="C42" s="111">
        <v>0.57965627181125701</v>
      </c>
      <c r="E42" s="107" t="s">
        <v>26</v>
      </c>
      <c r="F42" s="106">
        <v>11</v>
      </c>
      <c r="G42" s="108">
        <v>1.08</v>
      </c>
    </row>
    <row r="43" spans="1:7" ht="11.25" customHeight="1" x14ac:dyDescent="0.2">
      <c r="A43" s="112" t="s">
        <v>28</v>
      </c>
      <c r="B43" s="113">
        <v>12</v>
      </c>
      <c r="C43" s="114">
        <v>0.3282457452181442</v>
      </c>
      <c r="E43" s="107" t="s">
        <v>26</v>
      </c>
      <c r="F43" s="106">
        <v>11</v>
      </c>
      <c r="G43" s="108">
        <v>0.57999999999999996</v>
      </c>
    </row>
    <row r="44" spans="1:7" ht="11.25" customHeight="1" x14ac:dyDescent="0.2">
      <c r="A44" s="109" t="s">
        <v>28</v>
      </c>
      <c r="B44" s="110">
        <v>12</v>
      </c>
      <c r="C44" s="111">
        <v>0.43336821407186937</v>
      </c>
      <c r="E44" s="107" t="s">
        <v>26</v>
      </c>
      <c r="F44" s="106">
        <v>11</v>
      </c>
      <c r="G44" s="108">
        <v>1.44</v>
      </c>
    </row>
    <row r="45" spans="1:7" ht="11.25" customHeight="1" x14ac:dyDescent="0.2">
      <c r="A45" s="112" t="s">
        <v>30</v>
      </c>
      <c r="B45" s="113">
        <v>13</v>
      </c>
      <c r="C45" s="114">
        <v>0.56588197343351787</v>
      </c>
      <c r="E45" s="107" t="s">
        <v>26</v>
      </c>
      <c r="F45" s="106">
        <v>11</v>
      </c>
      <c r="G45" s="108">
        <v>0.96</v>
      </c>
    </row>
    <row r="46" spans="1:7" ht="11.25" customHeight="1" x14ac:dyDescent="0.2">
      <c r="A46" s="109" t="s">
        <v>30</v>
      </c>
      <c r="B46" s="110">
        <v>13</v>
      </c>
      <c r="C46" s="111">
        <v>0.69140295646854322</v>
      </c>
      <c r="E46" s="109" t="s">
        <v>26</v>
      </c>
      <c r="F46" s="110">
        <v>11</v>
      </c>
      <c r="G46" s="111">
        <v>0.64</v>
      </c>
    </row>
    <row r="47" spans="1:7" ht="11.25" customHeight="1" x14ac:dyDescent="0.2">
      <c r="A47" s="115" t="s">
        <v>31</v>
      </c>
      <c r="B47" s="116">
        <v>14</v>
      </c>
      <c r="C47" s="117">
        <v>0.33609761317965769</v>
      </c>
      <c r="E47" s="112" t="s">
        <v>28</v>
      </c>
      <c r="F47" s="113">
        <v>12</v>
      </c>
      <c r="G47" s="114">
        <v>1.34</v>
      </c>
    </row>
    <row r="48" spans="1:7" ht="11.25" customHeight="1" x14ac:dyDescent="0.2">
      <c r="A48" s="119" t="s">
        <v>54</v>
      </c>
      <c r="B48" s="120">
        <v>15</v>
      </c>
      <c r="C48" s="114">
        <v>5.9048403475876629E-2</v>
      </c>
      <c r="E48" s="107" t="s">
        <v>28</v>
      </c>
      <c r="F48" s="106">
        <v>12</v>
      </c>
      <c r="G48" s="108">
        <v>0.71</v>
      </c>
    </row>
    <row r="49" spans="1:7" ht="11.25" customHeight="1" x14ac:dyDescent="0.2">
      <c r="A49" s="121" t="s">
        <v>54</v>
      </c>
      <c r="B49" s="122">
        <v>15</v>
      </c>
      <c r="C49" s="108">
        <v>0.45926090498251509</v>
      </c>
      <c r="E49" s="107" t="s">
        <v>28</v>
      </c>
      <c r="F49" s="106">
        <v>12</v>
      </c>
      <c r="G49" s="108">
        <v>0.8</v>
      </c>
    </row>
    <row r="50" spans="1:7" ht="11.25" customHeight="1" x14ac:dyDescent="0.2">
      <c r="A50" s="121" t="s">
        <v>54</v>
      </c>
      <c r="B50" s="122">
        <v>15</v>
      </c>
      <c r="C50" s="108">
        <v>-5.1503293603776231E-3</v>
      </c>
      <c r="E50" s="107" t="s">
        <v>28</v>
      </c>
      <c r="F50" s="106">
        <v>12</v>
      </c>
      <c r="G50" s="108">
        <v>0.34</v>
      </c>
    </row>
    <row r="51" spans="1:7" ht="11.25" customHeight="1" x14ac:dyDescent="0.2">
      <c r="A51" s="121" t="s">
        <v>54</v>
      </c>
      <c r="B51" s="122">
        <v>15</v>
      </c>
      <c r="C51" s="108">
        <v>0.27188943820307532</v>
      </c>
      <c r="E51" s="109" t="s">
        <v>28</v>
      </c>
      <c r="F51" s="110">
        <v>12</v>
      </c>
      <c r="G51" s="111">
        <v>1.08</v>
      </c>
    </row>
    <row r="52" spans="1:7" ht="11.25" customHeight="1" x14ac:dyDescent="0.2">
      <c r="A52" s="121" t="s">
        <v>54</v>
      </c>
      <c r="B52" s="122">
        <v>15</v>
      </c>
      <c r="C52" s="108">
        <v>0.42278665721382902</v>
      </c>
      <c r="E52" s="112" t="s">
        <v>30</v>
      </c>
      <c r="F52" s="113">
        <v>13</v>
      </c>
      <c r="G52" s="114">
        <v>1.79</v>
      </c>
    </row>
    <row r="53" spans="1:7" ht="11.25" customHeight="1" x14ac:dyDescent="0.2">
      <c r="A53" s="121" t="s">
        <v>54</v>
      </c>
      <c r="B53" s="122">
        <v>15</v>
      </c>
      <c r="C53" s="108">
        <v>5.0687646565209868E-2</v>
      </c>
      <c r="E53" s="107" t="s">
        <v>30</v>
      </c>
      <c r="F53" s="106">
        <v>13</v>
      </c>
      <c r="G53" s="108">
        <v>0.51</v>
      </c>
    </row>
    <row r="54" spans="1:7" ht="11.25" customHeight="1" x14ac:dyDescent="0.2">
      <c r="A54" s="121" t="s">
        <v>54</v>
      </c>
      <c r="B54" s="122">
        <v>15</v>
      </c>
      <c r="C54" s="108">
        <v>9.6788737308962827E-2</v>
      </c>
      <c r="E54" s="107" t="s">
        <v>30</v>
      </c>
      <c r="F54" s="106">
        <v>13</v>
      </c>
      <c r="G54" s="108">
        <v>0.93</v>
      </c>
    </row>
    <row r="55" spans="1:7" ht="11.25" customHeight="1" x14ac:dyDescent="0.2">
      <c r="A55" s="121" t="s">
        <v>54</v>
      </c>
      <c r="B55" s="122">
        <v>15</v>
      </c>
      <c r="C55" s="108">
        <v>0.1587753587683553</v>
      </c>
      <c r="E55" s="107" t="s">
        <v>30</v>
      </c>
      <c r="F55" s="106">
        <v>13</v>
      </c>
      <c r="G55" s="108">
        <v>0.86</v>
      </c>
    </row>
    <row r="56" spans="1:7" ht="11.25" customHeight="1" x14ac:dyDescent="0.2">
      <c r="A56" s="121" t="s">
        <v>54</v>
      </c>
      <c r="B56" s="122">
        <v>15</v>
      </c>
      <c r="C56" s="108">
        <v>5.19034999488594E-2</v>
      </c>
      <c r="E56" s="107" t="s">
        <v>30</v>
      </c>
      <c r="F56" s="106">
        <v>13</v>
      </c>
      <c r="G56" s="108">
        <v>1.94</v>
      </c>
    </row>
    <row r="57" spans="1:7" ht="11.25" customHeight="1" x14ac:dyDescent="0.2">
      <c r="A57" s="123" t="s">
        <v>54</v>
      </c>
      <c r="B57" s="124">
        <v>15</v>
      </c>
      <c r="C57" s="111">
        <v>0.14726300889893831</v>
      </c>
      <c r="E57" s="107" t="s">
        <v>30</v>
      </c>
      <c r="F57" s="106">
        <v>13</v>
      </c>
      <c r="G57" s="108">
        <v>1.04</v>
      </c>
    </row>
    <row r="58" spans="1:7" ht="11.25" customHeight="1" x14ac:dyDescent="0.2">
      <c r="A58" s="112" t="s">
        <v>34</v>
      </c>
      <c r="B58" s="113">
        <v>16</v>
      </c>
      <c r="C58" s="114">
        <v>5.6866506597506243E-2</v>
      </c>
      <c r="E58" s="107" t="s">
        <v>30</v>
      </c>
      <c r="F58" s="106">
        <v>13</v>
      </c>
      <c r="G58" s="108">
        <v>0.56999999999999995</v>
      </c>
    </row>
    <row r="59" spans="1:7" ht="11.25" customHeight="1" x14ac:dyDescent="0.2">
      <c r="A59" s="107" t="s">
        <v>34</v>
      </c>
      <c r="B59" s="106">
        <v>16</v>
      </c>
      <c r="C59" s="108">
        <v>0.34541266753920458</v>
      </c>
      <c r="E59" s="109" t="s">
        <v>30</v>
      </c>
      <c r="F59" s="110">
        <v>13</v>
      </c>
      <c r="G59" s="111">
        <v>1.19</v>
      </c>
    </row>
    <row r="60" spans="1:7" ht="11.25" customHeight="1" x14ac:dyDescent="0.2">
      <c r="A60" s="107" t="s">
        <v>34</v>
      </c>
      <c r="B60" s="106">
        <v>16</v>
      </c>
      <c r="C60" s="108">
        <v>0.4661083264630359</v>
      </c>
      <c r="E60" s="115" t="s">
        <v>31</v>
      </c>
      <c r="F60" s="116">
        <v>14</v>
      </c>
      <c r="G60" s="117">
        <v>0.34</v>
      </c>
    </row>
    <row r="61" spans="1:7" ht="11.25" customHeight="1" x14ac:dyDescent="0.2">
      <c r="A61" s="107" t="s">
        <v>34</v>
      </c>
      <c r="B61" s="106">
        <v>16</v>
      </c>
      <c r="C61" s="108">
        <v>-0.13634225644213099</v>
      </c>
      <c r="E61" s="125" t="s">
        <v>55</v>
      </c>
      <c r="F61" s="120">
        <v>15</v>
      </c>
      <c r="G61" s="114">
        <v>0.8</v>
      </c>
    </row>
    <row r="62" spans="1:7" ht="11.25" customHeight="1" x14ac:dyDescent="0.2">
      <c r="A62" s="107" t="s">
        <v>34</v>
      </c>
      <c r="B62" s="106">
        <v>16</v>
      </c>
      <c r="C62" s="108">
        <v>1.5597429235984769E-2</v>
      </c>
      <c r="E62" s="126" t="s">
        <v>55</v>
      </c>
      <c r="F62" s="124">
        <v>15</v>
      </c>
      <c r="G62" s="111">
        <v>1.19</v>
      </c>
    </row>
    <row r="63" spans="1:7" ht="11.25" customHeight="1" x14ac:dyDescent="0.2">
      <c r="A63" s="107" t="s">
        <v>34</v>
      </c>
      <c r="B63" s="106">
        <v>16</v>
      </c>
      <c r="C63" s="108">
        <v>0</v>
      </c>
      <c r="E63" s="115" t="s">
        <v>34</v>
      </c>
      <c r="F63" s="116">
        <v>16</v>
      </c>
      <c r="G63" s="117">
        <v>0.14000000000000001</v>
      </c>
    </row>
    <row r="64" spans="1:7" ht="11.25" customHeight="1" x14ac:dyDescent="0.2">
      <c r="A64" s="107" t="s">
        <v>34</v>
      </c>
      <c r="B64" s="106">
        <v>16</v>
      </c>
      <c r="C64" s="108">
        <v>-0.26373506513051997</v>
      </c>
      <c r="E64" s="112" t="s">
        <v>37</v>
      </c>
      <c r="F64" s="113">
        <v>17</v>
      </c>
      <c r="G64" s="114">
        <v>-0.01</v>
      </c>
    </row>
    <row r="65" spans="1:7" ht="11.25" customHeight="1" x14ac:dyDescent="0.2">
      <c r="A65" s="107" t="s">
        <v>34</v>
      </c>
      <c r="B65" s="106">
        <v>16</v>
      </c>
      <c r="C65" s="108">
        <v>-0.10136606726376179</v>
      </c>
      <c r="E65" s="109" t="s">
        <v>37</v>
      </c>
      <c r="F65" s="110">
        <v>17</v>
      </c>
      <c r="G65" s="111">
        <v>0.69</v>
      </c>
    </row>
    <row r="66" spans="1:7" ht="11.25" customHeight="1" x14ac:dyDescent="0.2">
      <c r="A66" s="109" t="s">
        <v>34</v>
      </c>
      <c r="B66" s="110">
        <v>16</v>
      </c>
      <c r="C66" s="111">
        <v>0.3343965711451477</v>
      </c>
    </row>
    <row r="67" spans="1:7" ht="11.25" customHeight="1" x14ac:dyDescent="0.2">
      <c r="A67" s="112" t="s">
        <v>37</v>
      </c>
      <c r="B67" s="113">
        <v>17</v>
      </c>
      <c r="C67" s="114">
        <v>0.41</v>
      </c>
    </row>
    <row r="68" spans="1:7" ht="11.25" customHeight="1" x14ac:dyDescent="0.2">
      <c r="A68" s="107" t="s">
        <v>37</v>
      </c>
      <c r="B68" s="106">
        <v>17</v>
      </c>
      <c r="C68" s="108">
        <v>-0.05</v>
      </c>
    </row>
    <row r="69" spans="1:7" ht="11.25" customHeight="1" x14ac:dyDescent="0.2">
      <c r="A69" s="107" t="s">
        <v>37</v>
      </c>
      <c r="B69" s="106">
        <v>17</v>
      </c>
      <c r="C69" s="108">
        <v>0.05</v>
      </c>
    </row>
    <row r="70" spans="1:7" ht="11.25" customHeight="1" x14ac:dyDescent="0.2">
      <c r="A70" s="107" t="s">
        <v>37</v>
      </c>
      <c r="B70" s="106">
        <v>17</v>
      </c>
      <c r="C70" s="108">
        <v>0.83</v>
      </c>
    </row>
    <row r="71" spans="1:7" ht="11.25" customHeight="1" x14ac:dyDescent="0.2">
      <c r="A71" s="107" t="s">
        <v>37</v>
      </c>
      <c r="B71" s="106">
        <v>17</v>
      </c>
      <c r="C71" s="108">
        <v>0.61</v>
      </c>
    </row>
    <row r="72" spans="1:7" ht="11.25" customHeight="1" x14ac:dyDescent="0.2">
      <c r="A72" s="107" t="s">
        <v>37</v>
      </c>
      <c r="B72" s="106">
        <v>17</v>
      </c>
      <c r="C72" s="108">
        <v>0.76</v>
      </c>
    </row>
    <row r="73" spans="1:7" ht="11.25" customHeight="1" x14ac:dyDescent="0.2">
      <c r="A73" s="107" t="s">
        <v>37</v>
      </c>
      <c r="B73" s="106">
        <v>17</v>
      </c>
      <c r="C73" s="108">
        <v>-0.01</v>
      </c>
    </row>
    <row r="74" spans="1:7" ht="11.25" customHeight="1" x14ac:dyDescent="0.2">
      <c r="A74" s="109" t="s">
        <v>37</v>
      </c>
      <c r="B74" s="110">
        <v>17</v>
      </c>
      <c r="C74" s="111">
        <v>0.37</v>
      </c>
    </row>
  </sheetData>
  <mergeCells count="2">
    <mergeCell ref="A6:C6"/>
    <mergeCell ref="E6:G6"/>
  </mergeCells>
  <pageMargins left="0.23622047244094491" right="0.23622047244094491" top="0.15748031496062992" bottom="0.74803149606299213" header="0.11811023622047245"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Sommaire</vt:lpstr>
      <vt:lpstr>ES Campbell</vt:lpstr>
      <vt:lpstr>ES WWC</vt:lpstr>
      <vt:lpstr>ES Campbell et WWC</vt:lpstr>
      <vt:lpstr>ES Graphique</vt:lpstr>
      <vt:lpstr>'ES Graphique'!Zone_d_impression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Dietrichson</dc:creator>
  <cp:lastModifiedBy>nathalie roques</cp:lastModifiedBy>
  <cp:lastPrinted>2021-07-09T14:33:07Z</cp:lastPrinted>
  <dcterms:created xsi:type="dcterms:W3CDTF">2020-11-23T14:49:15Z</dcterms:created>
  <dcterms:modified xsi:type="dcterms:W3CDTF">2021-08-30T09:59:33Z</dcterms:modified>
</cp:coreProperties>
</file>